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kikiqip/Desktop/Calculator/"/>
    </mc:Choice>
  </mc:AlternateContent>
  <xr:revisionPtr revIDLastSave="0" documentId="13_ncr:1_{5AB555BD-4ABA-914F-BD91-5CA88D29783D}" xr6:coauthVersionLast="47" xr6:coauthVersionMax="47" xr10:uidLastSave="{00000000-0000-0000-0000-000000000000}"/>
  <bookViews>
    <workbookView xWindow="0" yWindow="760" windowWidth="34560" windowHeight="19880" xr2:uid="{00000000-000D-0000-FFFF-FFFF00000000}"/>
  </bookViews>
  <sheets>
    <sheet name="EN" sheetId="4" r:id="rId1"/>
    <sheet name="ZH_CN" sheetId="5" r:id="rId2"/>
    <sheet name="DE" sheetId="6" r:id="rId3"/>
    <sheet name="ES" sheetId="8" r:id="rId4"/>
    <sheet name="FR" sheetId="9" r:id="rId5"/>
    <sheet name="IT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5" l="1"/>
  <c r="C15" i="5" s="1"/>
  <c r="C16" i="5" s="1"/>
  <c r="G9" i="5"/>
  <c r="G10" i="5" s="1"/>
  <c r="C14" i="10"/>
  <c r="C15" i="10" s="1"/>
  <c r="C16" i="10" s="1"/>
  <c r="G9" i="10"/>
  <c r="G10" i="10" s="1"/>
  <c r="C14" i="9"/>
  <c r="C15" i="9" s="1"/>
  <c r="C16" i="9" s="1"/>
  <c r="G9" i="9"/>
  <c r="G10" i="9" s="1"/>
  <c r="C14" i="8"/>
  <c r="C15" i="8" s="1"/>
  <c r="C16" i="8" s="1"/>
  <c r="G9" i="8"/>
  <c r="G10" i="8" s="1"/>
  <c r="C14" i="6"/>
  <c r="C15" i="6" s="1"/>
  <c r="C16" i="6" s="1"/>
  <c r="G10" i="6"/>
  <c r="G9" i="6"/>
  <c r="C14" i="4"/>
  <c r="C15" i="4" s="1"/>
  <c r="C16" i="4" s="1"/>
  <c r="G9" i="4"/>
  <c r="G10" i="4" s="1"/>
  <c r="C23" i="5" l="1"/>
  <c r="C25" i="5"/>
  <c r="C17" i="5"/>
  <c r="C18" i="5" s="1"/>
  <c r="C21" i="5" s="1"/>
  <c r="C24" i="5"/>
  <c r="C23" i="10"/>
  <c r="C25" i="10"/>
  <c r="C17" i="10"/>
  <c r="C18" i="10" s="1"/>
  <c r="C21" i="10" s="1"/>
  <c r="C24" i="10"/>
  <c r="C25" i="9"/>
  <c r="C23" i="9"/>
  <c r="C17" i="9"/>
  <c r="C18" i="9" s="1"/>
  <c r="C21" i="9" s="1"/>
  <c r="C24" i="9"/>
  <c r="C25" i="8"/>
  <c r="C23" i="8"/>
  <c r="C17" i="8"/>
  <c r="C18" i="8" s="1"/>
  <c r="C21" i="8" s="1"/>
  <c r="C24" i="8"/>
  <c r="C25" i="6"/>
  <c r="C23" i="6"/>
  <c r="C24" i="6"/>
  <c r="C17" i="6"/>
  <c r="C18" i="6" s="1"/>
  <c r="C21" i="6" s="1"/>
  <c r="C24" i="4"/>
  <c r="C25" i="4"/>
  <c r="C23" i="4"/>
  <c r="C17" i="4"/>
  <c r="C18" i="4" s="1"/>
  <c r="C21" i="4" s="1"/>
  <c r="D25" i="5" l="1"/>
  <c r="D24" i="5"/>
  <c r="D23" i="5"/>
  <c r="D25" i="10"/>
  <c r="D24" i="10"/>
  <c r="D23" i="10"/>
  <c r="D25" i="9"/>
  <c r="D23" i="9"/>
  <c r="D24" i="9"/>
  <c r="D25" i="8"/>
  <c r="D24" i="8"/>
  <c r="D23" i="8"/>
  <c r="D25" i="6"/>
  <c r="D23" i="6"/>
  <c r="D24" i="6"/>
  <c r="D24" i="4"/>
  <c r="D25" i="4"/>
  <c r="D23" i="4"/>
</calcChain>
</file>

<file path=xl/sharedStrings.xml><?xml version="1.0" encoding="utf-8"?>
<sst xmlns="http://schemas.openxmlformats.org/spreadsheetml/2006/main" count="210" uniqueCount="195">
  <si>
    <t>Capacity Manager Calculator</t>
  </si>
  <si>
    <t>Estimate performance credits</t>
  </si>
  <si>
    <t>Step 1: Enter your capacity and sales information</t>
  </si>
  <si>
    <t>Value</t>
  </si>
  <si>
    <t>Instructions</t>
  </si>
  <si>
    <t>Storage type</t>
  </si>
  <si>
    <t>You can change the storage type by clicking the current value and selecting a different storage type from the drop-down list.</t>
  </si>
  <si>
    <t>Estimated sales for the target period in this storage type ($)</t>
  </si>
  <si>
    <t>Enter your total estimated sales during the target period for ASINs in this storage type if the increase is granted.</t>
  </si>
  <si>
    <t>Step 2: Review your recommended maximum reservation fee</t>
  </si>
  <si>
    <t>Explanation</t>
  </si>
  <si>
    <t>FBA capacity limit, if increase request is granted (cubic feet)</t>
  </si>
  <si>
    <t>Increase ratio (%)</t>
  </si>
  <si>
    <t>Sales qualified for performance credits ($)</t>
  </si>
  <si>
    <t>Estimated performance credits ($)</t>
  </si>
  <si>
    <t>Estimated performance credits per cubic foot</t>
  </si>
  <si>
    <t>Estimate performance credits and payments based on different sales scenarios</t>
  </si>
  <si>
    <t>Effective reservation fee per cubic foot</t>
  </si>
  <si>
    <t>Performance credits earned ($)</t>
  </si>
  <si>
    <t>Amount you would pay at end of period ($)</t>
  </si>
  <si>
    <r>
      <t xml:space="preserve">Sales </t>
    </r>
    <r>
      <rPr>
        <u/>
        <sz val="11"/>
        <color theme="1"/>
        <rFont val="Calibri"/>
        <family val="2"/>
        <scheme val="minor"/>
      </rPr>
      <t>20% below</t>
    </r>
    <r>
      <rPr>
        <sz val="11"/>
        <color theme="1"/>
        <rFont val="Calibri"/>
        <family val="2"/>
        <scheme val="minor"/>
      </rPr>
      <t xml:space="preserve"> estimate</t>
    </r>
  </si>
  <si>
    <t>Sales = estimate</t>
  </si>
  <si>
    <r>
      <t xml:space="preserve">Sales </t>
    </r>
    <r>
      <rPr>
        <u/>
        <sz val="11"/>
        <color theme="1"/>
        <rFont val="Calibri"/>
        <family val="2"/>
        <scheme val="minor"/>
      </rPr>
      <t>20% above</t>
    </r>
    <r>
      <rPr>
        <sz val="11"/>
        <color theme="1"/>
        <rFont val="Calibri"/>
        <family val="2"/>
        <scheme val="minor"/>
      </rPr>
      <t xml:space="preserve"> estimate</t>
    </r>
  </si>
  <si>
    <t>Description</t>
  </si>
  <si>
    <t>Enter your Base FBA capacity limit for the target period, as set by Amazon. To look up your limit, go to Capacity Manager.</t>
  </si>
  <si>
    <t>Enter the amount of capacity you're requesting, up to 20% of your Base FBA capacity limit or 2,000 cubic feet, whichever is greater.</t>
  </si>
  <si>
    <r>
      <t xml:space="preserve">Sum of </t>
    </r>
    <r>
      <rPr>
        <b/>
        <sz val="11"/>
        <color theme="1"/>
        <rFont val="Calibri"/>
        <family val="2"/>
        <scheme val="minor"/>
      </rPr>
      <t>Base FBA capacity limit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 xml:space="preserve">Requested capacity limit increase </t>
    </r>
    <r>
      <rPr>
        <sz val="11"/>
        <color theme="1"/>
        <rFont val="Calibri"/>
        <family val="2"/>
        <scheme val="minor"/>
      </rPr>
      <t>from Step 1.</t>
    </r>
  </si>
  <si>
    <r>
      <t xml:space="preserve">Calculated as the potential </t>
    </r>
    <r>
      <rPr>
        <b/>
        <sz val="11"/>
        <color theme="1"/>
        <rFont val="Calibri"/>
        <family val="2"/>
        <scheme val="minor"/>
      </rPr>
      <t xml:space="preserve">Requested capacity limit increase </t>
    </r>
    <r>
      <rPr>
        <sz val="11"/>
        <color theme="1"/>
        <rFont val="Calibri"/>
        <family val="2"/>
        <scheme val="minor"/>
      </rPr>
      <t xml:space="preserve">from Step 1 divided by the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FBA capacity limit</t>
    </r>
    <r>
      <rPr>
        <sz val="11"/>
        <color theme="1"/>
        <rFont val="Calibri"/>
        <family val="2"/>
        <scheme val="minor"/>
      </rPr>
      <t>.</t>
    </r>
  </si>
  <si>
    <r>
      <t>Your e</t>
    </r>
    <r>
      <rPr>
        <b/>
        <sz val="11"/>
        <color theme="1"/>
        <rFont val="Calibri"/>
        <family val="2"/>
        <scheme val="minor"/>
      </rPr>
      <t xml:space="preserve">stimated sales </t>
    </r>
    <r>
      <rPr>
        <sz val="11"/>
        <color theme="1"/>
        <rFont val="Calibri"/>
        <family val="2"/>
        <scheme val="minor"/>
      </rPr>
      <t xml:space="preserve">from Step 1, prorated by the </t>
    </r>
    <r>
      <rPr>
        <b/>
        <sz val="11"/>
        <color theme="1"/>
        <rFont val="Calibri"/>
        <family val="2"/>
        <scheme val="minor"/>
      </rPr>
      <t xml:space="preserve">Increase ratio </t>
    </r>
    <r>
      <rPr>
        <sz val="11"/>
        <color theme="1"/>
        <rFont val="Calibri"/>
        <family val="2"/>
        <scheme val="minor"/>
      </rPr>
      <t>(percentage of your total limit that the increased space represents).</t>
    </r>
  </si>
  <si>
    <t>Performance credits cannot exceed the reservation fee for which you are responsible.</t>
  </si>
  <si>
    <t>By default, this value is set to to your estimated performance credits from Step 2. You can adjust it lower (more conservative) or higher (less conservative) to evaluate different scenarios.</t>
  </si>
  <si>
    <t>Kapazitätsmanager-Rechner</t>
  </si>
  <si>
    <t>Gutschriften für Verkäuferleistung schätzen</t>
  </si>
  <si>
    <t>Schritt 1: Kapazitäts- und Verkaufsinformationen eingeben</t>
  </si>
  <si>
    <t>Beschreibung</t>
  </si>
  <si>
    <t>Wert</t>
  </si>
  <si>
    <t>Anweisungen</t>
  </si>
  <si>
    <t>Lagertyp</t>
  </si>
  <si>
    <t>Sie können den Lagertyp ändern. Klicken Sie dazu auf den aktuellen Wert und wählen Sie einen anderen Lagertyp aus der Drop-down-Liste aus.</t>
  </si>
  <si>
    <t>Aktuelle Mengenbeschränkung für Versand durch Amazon (Kubikfuß)</t>
  </si>
  <si>
    <t>Geben Sie Ihre aktuelle von Amazon festgelegte Mengenbeschränkung ein. Sie finden die Beschränkung im Kapazitätsmanager.</t>
  </si>
  <si>
    <t>Angeforderte Erhöhung der Mengenbeschränkung (Kubikfuß)</t>
  </si>
  <si>
    <t>Geben Sie den gewünschten Platz ein. Dieser beträgt bis zu 20 % der aktuellen Mengenbeschränkung oder 2000 Kubikfuß, je nachdem, welcher Wert größer ist.</t>
  </si>
  <si>
    <t>Geschätzter Umsatz für diesen Lagertyp im Zielzeitraum ($)</t>
  </si>
  <si>
    <t>Geben Sie den geschätzten Gesamtumsatz für ASINs dieses Lagertyps im Zielzeitraum an, wenn die Erhöhung genehmigt wird.</t>
  </si>
  <si>
    <t>Schritt 2: Überprüfen Sie die empfohlene maximale Reservierungsgebühr</t>
  </si>
  <si>
    <t>Erklärung</t>
  </si>
  <si>
    <t>Mengenbeschränkung für Versand durch Amazon, wenn die Erhöhung genehmigt wird (Kubikfuß)</t>
  </si>
  <si>
    <r>
      <t xml:space="preserve">Summe aus der aktuellen </t>
    </r>
    <r>
      <rPr>
        <b/>
        <sz val="11"/>
        <color theme="1"/>
        <rFont val="Calibri"/>
        <family val="2"/>
        <scheme val="minor"/>
      </rPr>
      <t>Mengebeschränkung für "Versand durch Amazon"</t>
    </r>
    <r>
      <rPr>
        <sz val="11"/>
        <color theme="1"/>
        <rFont val="Calibri"/>
        <family val="2"/>
        <scheme val="minor"/>
      </rPr>
      <t xml:space="preserve"> und </t>
    </r>
    <r>
      <rPr>
        <sz val="11"/>
        <color theme="1"/>
        <rFont val="Calibri"/>
        <family val="2"/>
        <scheme val="minor"/>
      </rPr>
      <t xml:space="preserve">der </t>
    </r>
    <r>
      <rPr>
        <b/>
        <sz val="11"/>
        <color theme="1"/>
        <rFont val="Calibri"/>
        <family val="2"/>
        <scheme val="minor"/>
      </rPr>
      <t>beantragten Erhöhung der Mengenbeschränkung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aus Schritt 1 für diesen Lagertyp</t>
    </r>
    <r>
      <rPr>
        <sz val="11"/>
        <color theme="1"/>
        <rFont val="Calibri"/>
        <family val="2"/>
        <scheme val="minor"/>
      </rPr>
      <t>.</t>
    </r>
  </si>
  <si>
    <t>Erhöhungsverhältnis (%)</t>
  </si>
  <si>
    <r>
      <t xml:space="preserve">Berechnet als potenzielle </t>
    </r>
    <r>
      <rPr>
        <b/>
        <sz val="11"/>
        <color theme="1"/>
        <rFont val="Calibri"/>
        <family val="2"/>
        <scheme val="minor"/>
      </rPr>
      <t xml:space="preserve">beantragte Erhöhung der Mengenbeschränkung </t>
    </r>
    <r>
      <rPr>
        <sz val="11"/>
        <color theme="1"/>
        <rFont val="Calibri"/>
        <family val="2"/>
        <scheme val="minor"/>
      </rPr>
      <t xml:space="preserve">aus Schritt 1, geteilt durch die </t>
    </r>
    <r>
      <rPr>
        <b/>
        <sz val="11"/>
        <color theme="1"/>
        <rFont val="Calibri"/>
        <family val="2"/>
        <scheme val="minor"/>
      </rPr>
      <t>Mengenbeschränkung für "Versand durch Amazon"</t>
    </r>
    <r>
      <rPr>
        <sz val="11"/>
        <color theme="1"/>
        <rFont val="Calibri"/>
        <family val="2"/>
        <scheme val="minor"/>
      </rPr>
      <t>.</t>
    </r>
  </si>
  <si>
    <t>Für Gutschriften für Verkäuferleistung berechtigte Verkäufe ($)</t>
  </si>
  <si>
    <r>
      <t xml:space="preserve">Der </t>
    </r>
    <r>
      <rPr>
        <b/>
        <sz val="11"/>
        <color theme="1"/>
        <rFont val="Calibri"/>
        <family val="2"/>
        <scheme val="minor"/>
      </rPr>
      <t xml:space="preserve">geschätzte Umsatz </t>
    </r>
    <r>
      <rPr>
        <sz val="11"/>
        <color theme="1"/>
        <rFont val="Calibri"/>
        <family val="2"/>
        <scheme val="minor"/>
      </rPr>
      <t xml:space="preserve">aus Schritt 1, als Anteil des </t>
    </r>
    <r>
      <rPr>
        <b/>
        <sz val="11"/>
        <color theme="1"/>
        <rFont val="Calibri"/>
        <family val="2"/>
        <scheme val="minor"/>
      </rPr>
      <t xml:space="preserve">Erhöhungsverhältnisses </t>
    </r>
    <r>
      <rPr>
        <sz val="11"/>
        <color theme="1"/>
        <rFont val="Calibri"/>
        <family val="2"/>
        <scheme val="minor"/>
      </rPr>
      <t>(Prozentsatz der gesamten Beschränkung für die erhöhte Lagerfläche).</t>
    </r>
  </si>
  <si>
    <t>Geschätzte Gutschriften für Verkäuferleistung ($)</t>
  </si>
  <si>
    <t>Die Gutschriften für die Verkäuferleistung entsprechen diesem Betrag oder der im Antrag angegebenen Reservierungsgebühr, je nachdem, welcher Betrag kleiner ist.</t>
  </si>
  <si>
    <t>Geschätzte Gutschriften für Verkäuferleistung pro Kubikfuß</t>
  </si>
  <si>
    <t>Schätzung der Gutschriften und Zahlungen für Verkäuferleistung auf Grundlage verschiedener Verkaufsszenarien</t>
  </si>
  <si>
    <t>Maximale Reservierungsgebühr pro Kubikfuß</t>
  </si>
  <si>
    <t>Die Standardeinstellung für diesen Wert entspricht den geschätzten Gutschriften für die Verkäuferleistung aus Schritt 2. Sie können den Wert verringern (vorsichtiger) oder erhöhen (weniger konservativ), um verschiedene Szenarien zu bewerten.</t>
  </si>
  <si>
    <t>Verdiente Gutschriften für Verkäuferleistung ($)</t>
  </si>
  <si>
    <t>Fälliger Betrag am Ende des Zeitraums ($)</t>
  </si>
  <si>
    <r>
      <t xml:space="preserve">Umsatz von </t>
    </r>
    <r>
      <rPr>
        <u/>
        <sz val="11"/>
        <color theme="1"/>
        <rFont val="Calibri"/>
        <family val="2"/>
        <scheme val="minor"/>
      </rPr>
      <t>20 % unter</t>
    </r>
    <r>
      <rPr>
        <sz val="11"/>
        <color theme="1"/>
        <rFont val="Calibri"/>
        <family val="2"/>
        <scheme val="minor"/>
      </rPr>
      <t xml:space="preserve"> der</t>
    </r>
    <r>
      <rPr>
        <sz val="11"/>
        <color theme="1"/>
        <rFont val="Calibri"/>
        <family val="2"/>
        <scheme val="minor"/>
      </rPr>
      <t xml:space="preserve"> Schätzung</t>
    </r>
  </si>
  <si>
    <t>Umsatz = Schätzung</t>
  </si>
  <si>
    <r>
      <t xml:space="preserve">Umsatz von </t>
    </r>
    <r>
      <rPr>
        <u/>
        <sz val="11"/>
        <color theme="1"/>
        <rFont val="Calibri"/>
        <family val="2"/>
        <scheme val="minor"/>
      </rPr>
      <t>20 % über</t>
    </r>
    <r>
      <rPr>
        <sz val="11"/>
        <color theme="1"/>
        <rFont val="Calibri"/>
        <family val="2"/>
        <scheme val="minor"/>
      </rPr>
      <t xml:space="preserve"> der</t>
    </r>
    <r>
      <rPr>
        <sz val="11"/>
        <color theme="1"/>
        <rFont val="Calibri"/>
        <family val="2"/>
        <scheme val="minor"/>
      </rPr>
      <t xml:space="preserve"> Schätzung</t>
    </r>
  </si>
  <si>
    <t>Calculadora del gestor de capacidad</t>
  </si>
  <si>
    <t>Calcular abonos de rendimiento</t>
  </si>
  <si>
    <t>Paso 1: Introduce tu capacidad y la información de ventas</t>
  </si>
  <si>
    <t>Descripción</t>
  </si>
  <si>
    <t>Valor</t>
  </si>
  <si>
    <t>Instrucciones</t>
  </si>
  <si>
    <t>Tipo de almacenamiento</t>
  </si>
  <si>
    <t>Para cambiar el tipo de almacenamiento, haz clic en el valor actual y selecciona otro tipo de almacenamiento en la lista desplegable.</t>
  </si>
  <si>
    <t>Límite de capacidad actual de Logística de Amazon (pies cúbicos)</t>
  </si>
  <si>
    <t>Introduce tu límite de capacidad actual, según lo establecido por Amazon. Para consultar tu límite, ve a Gestor de capacidad.</t>
  </si>
  <si>
    <t>Aumento del límite de capacidad solicitado (pies cúbicos)</t>
  </si>
  <si>
    <t>Introduce la cantidad de espacio que solicitas: hasta un 20 % de tu límite de capacidad actual o 2.000 pies cúbicos, lo que sea mayor.</t>
  </si>
  <si>
    <t>Estimación de ventas para el periodo de destino en este tipo de almacenamiento ($)</t>
  </si>
  <si>
    <t>Introduce el total estimado de ventas durante el periodo de destino de los ASIN de este tipo de almacenamiento si se concede el aumento.</t>
  </si>
  <si>
    <t>Paso 2: Revisa la tarifa máxima de reserva recomendada</t>
  </si>
  <si>
    <t>Explicación</t>
  </si>
  <si>
    <t>Límite de capacidad de Logística de Amazon, si se concede la solicitud de aumento (pies cúbicos)</t>
  </si>
  <si>
    <r>
      <t xml:space="preserve">Suma del </t>
    </r>
    <r>
      <rPr>
        <b/>
        <sz val="11"/>
        <color theme="1"/>
        <rFont val="Calibri"/>
        <family val="2"/>
        <scheme val="minor"/>
      </rPr>
      <t>límite de capacidad actual de Logística de Amazon</t>
    </r>
    <r>
      <rPr>
        <sz val="11"/>
        <color theme="1"/>
        <rFont val="Calibri"/>
        <family val="2"/>
        <scheme val="minor"/>
      </rPr>
      <t xml:space="preserve"> y el </t>
    </r>
    <r>
      <rPr>
        <b/>
        <sz val="11"/>
        <color theme="1"/>
        <rFont val="Calibri"/>
        <family val="2"/>
        <scheme val="minor"/>
      </rPr>
      <t xml:space="preserve">aumento del límite de capacidad solicitado </t>
    </r>
    <r>
      <rPr>
        <sz val="11"/>
        <color theme="1"/>
        <rFont val="Calibri"/>
        <family val="2"/>
        <scheme val="minor"/>
      </rPr>
      <t>con respecto al paso 1 de este tipo de almacenamiento.</t>
    </r>
  </si>
  <si>
    <t>Ratio de aumento (%)</t>
  </si>
  <si>
    <r>
      <t xml:space="preserve">Se calcula como el potencial </t>
    </r>
    <r>
      <rPr>
        <b/>
        <sz val="11"/>
        <color theme="1"/>
        <rFont val="Calibri"/>
        <family val="2"/>
        <scheme val="minor"/>
      </rPr>
      <t xml:space="preserve">aumento del límite de capacidad solicitado </t>
    </r>
    <r>
      <rPr>
        <sz val="11"/>
        <color theme="1"/>
        <rFont val="Calibri"/>
        <family val="2"/>
        <scheme val="minor"/>
      </rPr>
      <t xml:space="preserve">con respecto al paso 1 dividido entre el límite de </t>
    </r>
    <r>
      <rPr>
        <b/>
        <sz val="11"/>
        <color theme="1"/>
        <rFont val="Calibri"/>
        <family val="2"/>
        <scheme val="minor"/>
      </rPr>
      <t>capacidad de Logística de Amazon</t>
    </r>
    <r>
      <rPr>
        <sz val="11"/>
        <color theme="1"/>
        <rFont val="Calibri"/>
        <family val="2"/>
        <scheme val="minor"/>
      </rPr>
      <t>.</t>
    </r>
  </si>
  <si>
    <t>Ventas aptas para abonos de rendimiento ($)</t>
  </si>
  <si>
    <r>
      <t xml:space="preserve">Tu </t>
    </r>
    <r>
      <rPr>
        <b/>
        <sz val="11"/>
        <color theme="1"/>
        <rFont val="Calibri"/>
        <family val="2"/>
        <scheme val="minor"/>
      </rPr>
      <t xml:space="preserve">estimación de ventas </t>
    </r>
    <r>
      <rPr>
        <sz val="11"/>
        <color theme="1"/>
        <rFont val="Calibri"/>
        <family val="2"/>
        <scheme val="minor"/>
      </rPr>
      <t xml:space="preserve">del paso 1, prorrateada por la </t>
    </r>
    <r>
      <rPr>
        <b/>
        <sz val="11"/>
        <color theme="1"/>
        <rFont val="Calibri"/>
        <family val="2"/>
        <scheme val="minor"/>
      </rPr>
      <t xml:space="preserve">ratio de aumento </t>
    </r>
    <r>
      <rPr>
        <sz val="11"/>
        <color theme="1"/>
        <rFont val="Calibri"/>
        <family val="2"/>
        <scheme val="minor"/>
      </rPr>
      <t>(porcentaje del límite total que representa el aumento del espacio).</t>
    </r>
  </si>
  <si>
    <t>Abonos de rendimiento estimados ($)</t>
  </si>
  <si>
    <t>Los abonos de rendimiento serán la cantidad que sea menor de este importe o la tarifa de reserva que especifiques en tu solicitud.</t>
  </si>
  <si>
    <t>Abonos de rendimiento estimados por pie cúbico</t>
  </si>
  <si>
    <t>Calcular abonos de rendimiento y pagos en función de diferentes escenarios de ventas</t>
  </si>
  <si>
    <t>Tarifa máxima de reserva por pie cúbico</t>
  </si>
  <si>
    <t>De forma predeterminada, este valor se establece en la estimación de los abonos de rendimiento del paso 2. Puedes ajustar el límite más bajo (más conservador) o más alto (menos conservador) para evaluar diferentes casos.</t>
  </si>
  <si>
    <t>Abonos de rendimiento obtenidos ($)</t>
  </si>
  <si>
    <t>Importe que pagarías al final del periodo ($)</t>
  </si>
  <si>
    <r>
      <t xml:space="preserve">Ventas </t>
    </r>
    <r>
      <rPr>
        <u/>
        <sz val="11"/>
        <color theme="1"/>
        <rFont val="Calibri"/>
        <family val="2"/>
        <scheme val="minor"/>
      </rPr>
      <t xml:space="preserve">20 % por debajo </t>
    </r>
    <r>
      <rPr>
        <sz val="11"/>
        <color theme="1"/>
        <rFont val="Calibri"/>
        <family val="2"/>
        <scheme val="minor"/>
      </rPr>
      <t>de la</t>
    </r>
    <r>
      <rPr>
        <sz val="11"/>
        <color theme="1"/>
        <rFont val="Calibri"/>
        <family val="2"/>
        <scheme val="minor"/>
      </rPr>
      <t xml:space="preserve"> estimación</t>
    </r>
  </si>
  <si>
    <t>Ventas = estimación</t>
  </si>
  <si>
    <r>
      <t xml:space="preserve">Ventas </t>
    </r>
    <r>
      <rPr>
        <u/>
        <sz val="11"/>
        <color theme="1"/>
        <rFont val="Calibri"/>
        <family val="2"/>
        <scheme val="minor"/>
      </rPr>
      <t>20 % por encima de la</t>
    </r>
    <r>
      <rPr>
        <sz val="11"/>
        <color theme="1"/>
        <rFont val="Calibri"/>
        <family val="2"/>
        <scheme val="minor"/>
      </rPr>
      <t xml:space="preserve"> estimación</t>
    </r>
  </si>
  <si>
    <t>Calculatrice du gestionnaire de capacité</t>
  </si>
  <si>
    <t>Estimer les crédits de performances</t>
  </si>
  <si>
    <t>Étape 1 : Saisissez vos informations de ventes et de capacité</t>
  </si>
  <si>
    <t>Valeur</t>
  </si>
  <si>
    <t>Type de stockage</t>
  </si>
  <si>
    <t>Vous pouvez modifier le type de stockage en cliquant sur la valeur actuelle et en sélectionnant un autre type de stockage dans la liste déroulante.</t>
  </si>
  <si>
    <t>Limite de capacité Expédié par Amazon actuelle (pieds cubes)</t>
  </si>
  <si>
    <t>Saisissez votre limite de capacité actuelle, telle que définie par Amazon. Pour rechercher votre limite, accédez au gestionnaire de capacité.</t>
  </si>
  <si>
    <t>Demande d'augmentation de la limite de capacité (pieds cubes)</t>
  </si>
  <si>
    <t>Saisissez la quantité d'espace que vous souhaitez, jusqu'à 20 % de votre limite de capacité actuelle ou 2 000 pieds cubes, selon la valeur la plus élevée des deux.</t>
  </si>
  <si>
    <t>Saisissez l'estimation totale de vos ventes au cours de la période cible pour les ASIN de ce type de stockage si l'augmentation est accordée.</t>
  </si>
  <si>
    <t>Étape 2 : Vérifiez vos frais de réservation maximaux recommandés</t>
  </si>
  <si>
    <t>Explication</t>
  </si>
  <si>
    <t>Limite de capacité Expédié par Amazon, si la demande d'augmentation est accordée (pieds cubes)</t>
  </si>
  <si>
    <r>
      <t xml:space="preserve">Somme de la </t>
    </r>
    <r>
      <rPr>
        <b/>
        <sz val="11"/>
        <color theme="1"/>
        <rFont val="Calibri"/>
        <family val="2"/>
        <scheme val="minor"/>
      </rPr>
      <t>limite de capacité Expédié par Amazon actuelle</t>
    </r>
    <r>
      <rPr>
        <sz val="11"/>
        <color theme="1"/>
        <rFont val="Calibri"/>
        <family val="2"/>
        <scheme val="minor"/>
      </rPr>
      <t xml:space="preserve"> et </t>
    </r>
    <r>
      <rPr>
        <sz val="11"/>
        <color theme="1"/>
        <rFont val="Calibri"/>
        <family val="2"/>
        <scheme val="minor"/>
      </rPr>
      <t xml:space="preserve">de l' </t>
    </r>
    <r>
      <rPr>
        <b/>
        <sz val="11"/>
        <color theme="1"/>
        <rFont val="Calibri"/>
        <family val="2"/>
        <scheme val="minor"/>
      </rPr>
      <t xml:space="preserve">augmentation de la limite de capacité demandée </t>
    </r>
    <r>
      <rPr>
        <sz val="11"/>
        <color theme="1"/>
        <rFont val="Calibri"/>
        <family val="2"/>
        <scheme val="minor"/>
      </rPr>
      <t>par rapport à l'étape 1 pour ce type de stockage.</t>
    </r>
  </si>
  <si>
    <t>Augmenter le ratio (%)</t>
  </si>
  <si>
    <r>
      <t xml:space="preserve">Calculé en tant que potentielle </t>
    </r>
    <r>
      <rPr>
        <b/>
        <sz val="11"/>
        <color theme="1"/>
        <rFont val="Calibri"/>
        <family val="2"/>
        <scheme val="minor"/>
      </rPr>
      <t xml:space="preserve">Demande d'augmentation de la limite de capacité </t>
    </r>
    <r>
      <rPr>
        <sz val="11"/>
        <color theme="1"/>
        <rFont val="Calibri"/>
        <family val="2"/>
        <scheme val="minor"/>
      </rPr>
      <t xml:space="preserve">par rapport à l'étape 1, divisé par la </t>
    </r>
    <r>
      <rPr>
        <b/>
        <sz val="11"/>
        <color theme="1"/>
        <rFont val="Calibri"/>
        <family val="2"/>
        <scheme val="minor"/>
      </rPr>
      <t>limite de capacité Expédié par Amazon</t>
    </r>
    <r>
      <rPr>
        <sz val="11"/>
        <color theme="1"/>
        <rFont val="Calibri"/>
        <family val="2"/>
        <scheme val="minor"/>
      </rPr>
      <t>.</t>
    </r>
  </si>
  <si>
    <r>
      <t xml:space="preserve">Vos </t>
    </r>
    <r>
      <rPr>
        <b/>
        <sz val="11"/>
        <color theme="1"/>
        <rFont val="Calibri"/>
        <family val="2"/>
        <scheme val="minor"/>
      </rPr>
      <t xml:space="preserve">ventes estimées </t>
    </r>
    <r>
      <rPr>
        <sz val="11"/>
        <color theme="1"/>
        <rFont val="Calibri"/>
        <family val="2"/>
        <scheme val="minor"/>
      </rPr>
      <t xml:space="preserve">de l'étape 1, au prorata du </t>
    </r>
    <r>
      <rPr>
        <b/>
        <sz val="11"/>
        <color theme="1"/>
        <rFont val="Calibri"/>
        <family val="2"/>
        <scheme val="minor"/>
      </rPr>
      <t xml:space="preserve">ratio d'augmentation </t>
    </r>
    <r>
      <rPr>
        <sz val="11"/>
        <color theme="1"/>
        <rFont val="Calibri"/>
        <family val="2"/>
        <scheme val="minor"/>
      </rPr>
      <t>(pourcentage de votre limite totale représentant l'espace augmenté).</t>
    </r>
  </si>
  <si>
    <t>Les crédits sur la performance correspondent au montant le moins élevé entre ce montant et les frais de réservation que vous avez spécifiés dans votre demande.</t>
  </si>
  <si>
    <t>Crédits de performance estimés par pied cube</t>
  </si>
  <si>
    <t>Crédits et paiements de performance estimés en fonction de différents scénarios de vente</t>
  </si>
  <si>
    <t>Frais de réservation effectifs par pied cube</t>
  </si>
  <si>
    <t>Par défaut, cette valeur est définie sur les crédits de performance estimés de l'étape 2. Vous pouvez l'ajuster à un niveau inférieur (plus prudent) ou supérieur (moins prudent) pour évaluer différents scénarios.</t>
  </si>
  <si>
    <r>
      <t xml:space="preserve">Ventes </t>
    </r>
    <r>
      <rPr>
        <u/>
        <sz val="11"/>
        <color theme="1"/>
        <rFont val="Calibri"/>
        <family val="2"/>
        <scheme val="minor"/>
      </rPr>
      <t>inférieures de 20 %</t>
    </r>
    <r>
      <rPr>
        <sz val="11"/>
        <color theme="1"/>
        <rFont val="Calibri"/>
        <family val="2"/>
        <scheme val="minor"/>
      </rPr>
      <t xml:space="preserve"> à l'</t>
    </r>
    <r>
      <rPr>
        <sz val="11"/>
        <color theme="1"/>
        <rFont val="Calibri"/>
        <family val="2"/>
        <scheme val="minor"/>
      </rPr>
      <t>estimation</t>
    </r>
  </si>
  <si>
    <t>Ventes = estimation</t>
  </si>
  <si>
    <r>
      <t xml:space="preserve">Ventes </t>
    </r>
    <r>
      <rPr>
        <u/>
        <sz val="11"/>
        <color theme="1"/>
        <rFont val="Calibri"/>
        <family val="2"/>
        <scheme val="minor"/>
      </rPr>
      <t>supérieures à 20 %</t>
    </r>
    <r>
      <rPr>
        <sz val="11"/>
        <color theme="1"/>
        <rFont val="Calibri"/>
        <family val="2"/>
        <scheme val="minor"/>
      </rPr>
      <t xml:space="preserve"> à l'</t>
    </r>
    <r>
      <rPr>
        <sz val="11"/>
        <color theme="1"/>
        <rFont val="Calibri"/>
        <family val="2"/>
        <scheme val="minor"/>
      </rPr>
      <t>estimation</t>
    </r>
  </si>
  <si>
    <t>Calcolatore di capacità</t>
  </si>
  <si>
    <t>Stima crediti in base alla performance</t>
  </si>
  <si>
    <t>Passaggio 1: Inserisci la tua capacità e le informazioni di vendita</t>
  </si>
  <si>
    <t>Descrizione</t>
  </si>
  <si>
    <t>Valore</t>
  </si>
  <si>
    <t>Istruzioni</t>
  </si>
  <si>
    <t>Tipo di stoccaggio</t>
  </si>
  <si>
    <t>Puoi modificare il tipo di stoccaggio cliccando sul valore corrente e selezionando un tipo di stoccaggio diverso dal menu a tendina.</t>
  </si>
  <si>
    <t>Limite di capacità attuale di Logistica di Amazon (piedi cubi)</t>
  </si>
  <si>
    <t>Inserisci il limite di capacità corrente, come impostato da Amazon. Per visualizzare il limite, vai a Gestione capacità.</t>
  </si>
  <si>
    <t>Richiesta di aumento del limite di capacità (piedi cubi)</t>
  </si>
  <si>
    <t>Inserisci la quantità di spazio richiesta, fino al 20% del limite di capacità attuale o 2.000 piedi cubi, a seconda di quale sia il maggiore.</t>
  </si>
  <si>
    <t>Inserisci il totale delle vendite stimate durante il periodo di riferimento per gli ASIN in questo tipo di stoccaggio se l'aumento viene concesso.</t>
  </si>
  <si>
    <t>Passaggio 2: Rivedi la tariffa di prenotazione massima consigliata</t>
  </si>
  <si>
    <t>Spiegazione</t>
  </si>
  <si>
    <t>Limite di capacità di Logistica di Amazon, se la richiesta di aumento viene accettata (piedi cubi)</t>
  </si>
  <si>
    <r>
      <t xml:space="preserve">Somma del </t>
    </r>
    <r>
      <rPr>
        <b/>
        <sz val="11"/>
        <color theme="1"/>
        <rFont val="Calibri"/>
        <family val="2"/>
        <scheme val="minor"/>
      </rPr>
      <t>limite di capacità attuale di Logistica di Amazon</t>
    </r>
    <r>
      <rPr>
        <sz val="11"/>
        <color theme="1"/>
        <rFont val="Calibri"/>
        <family val="2"/>
        <scheme val="minor"/>
      </rPr>
      <t xml:space="preserve"> e dell'</t>
    </r>
    <r>
      <rPr>
        <b/>
        <sz val="11"/>
        <color theme="1"/>
        <rFont val="Calibri"/>
        <family val="2"/>
        <scheme val="minor"/>
      </rPr>
      <t xml:space="preserve">aumento del limite di capacità richiesto </t>
    </r>
    <r>
      <rPr>
        <sz val="11"/>
        <color theme="1"/>
        <rFont val="Calibri"/>
        <family val="2"/>
        <scheme val="minor"/>
      </rPr>
      <t>di cui al passaggio 1 per questo tipo di stoccaggio.</t>
    </r>
  </si>
  <si>
    <t>Indice di aumento (%)</t>
  </si>
  <si>
    <r>
      <t xml:space="preserve">Calcolato come potenziale </t>
    </r>
    <r>
      <rPr>
        <b/>
        <sz val="11"/>
        <color theme="1"/>
        <rFont val="Calibri"/>
        <family val="2"/>
        <scheme val="minor"/>
      </rPr>
      <t xml:space="preserve">aumento del limite di capacità richiesto </t>
    </r>
    <r>
      <rPr>
        <sz val="11"/>
        <color theme="1"/>
        <rFont val="Calibri"/>
        <family val="2"/>
        <scheme val="minor"/>
      </rPr>
      <t xml:space="preserve">di cui al passaggio 1 diviso per il </t>
    </r>
    <r>
      <rPr>
        <b/>
        <sz val="11"/>
        <color theme="1"/>
        <rFont val="Calibri"/>
        <family val="2"/>
        <scheme val="minor"/>
      </rPr>
      <t>limite di capacità di Logistica di Amazon</t>
    </r>
    <r>
      <rPr>
        <sz val="11"/>
        <color theme="1"/>
        <rFont val="Calibri"/>
        <family val="2"/>
        <scheme val="minor"/>
      </rPr>
      <t>.</t>
    </r>
  </si>
  <si>
    <r>
      <t xml:space="preserve">Le tue </t>
    </r>
    <r>
      <rPr>
        <b/>
        <sz val="11"/>
        <color theme="1"/>
        <rFont val="Calibri"/>
        <family val="2"/>
        <scheme val="minor"/>
      </rPr>
      <t xml:space="preserve">vendite stimate </t>
    </r>
    <r>
      <rPr>
        <sz val="11"/>
        <color theme="1"/>
        <rFont val="Calibri"/>
        <family val="2"/>
        <scheme val="minor"/>
      </rPr>
      <t>di cui al passaggio 1, proporzionalmente per l'</t>
    </r>
    <r>
      <rPr>
        <b/>
        <sz val="11"/>
        <color theme="1"/>
        <rFont val="Calibri"/>
        <family val="2"/>
        <scheme val="minor"/>
      </rPr>
      <t xml:space="preserve">indice di aumento </t>
    </r>
    <r>
      <rPr>
        <sz val="11"/>
        <color theme="1"/>
        <rFont val="Calibri"/>
        <family val="2"/>
        <scheme val="minor"/>
      </rPr>
      <t>(percentuale del limite totale rappresentata dallo spazio aumentato).</t>
    </r>
  </si>
  <si>
    <t>I crediti in base alla performance saranno l'importo più basso tra questi o la tariffa di prenotazione specificata nella richiesta.</t>
  </si>
  <si>
    <t>Stima dei crediti in base alla performance per piede cubo</t>
  </si>
  <si>
    <t>Stima dei crediti in base alla performance e pagamenti in base ai diversi scenari di vendita</t>
  </si>
  <si>
    <t>Tariffa di prenotazione effettiva per piede cubo</t>
  </si>
  <si>
    <t>Per impostazione predefinita, questo valore corrisponde alla stima dei crediti in base alla performance di cui al punto 2. Puoi arrotondare questo valore verso il basso (metodo più conservativo) o verso l'alto (metodo meno conservativo) per valutare diversi scenari.</t>
  </si>
  <si>
    <r>
      <t xml:space="preserve">Vendite </t>
    </r>
    <r>
      <rPr>
        <u/>
        <sz val="11"/>
        <color theme="1"/>
        <rFont val="Calibri"/>
        <family val="2"/>
        <scheme val="minor"/>
      </rPr>
      <t>inferiori del 20%</t>
    </r>
    <r>
      <rPr>
        <sz val="11"/>
        <color theme="1"/>
        <rFont val="Calibri"/>
        <family val="2"/>
        <scheme val="minor"/>
      </rPr>
      <t xml:space="preserve"> rispetto alla stima</t>
    </r>
  </si>
  <si>
    <t>Vendite = stima</t>
  </si>
  <si>
    <r>
      <t xml:space="preserve">Vendite </t>
    </r>
    <r>
      <rPr>
        <u/>
        <sz val="11"/>
        <color theme="1"/>
        <rFont val="Calibri"/>
        <family val="2"/>
        <scheme val="minor"/>
      </rPr>
      <t>superiori del 20%</t>
    </r>
    <r>
      <rPr>
        <sz val="11"/>
        <color theme="1"/>
        <rFont val="Calibri"/>
        <family val="2"/>
        <scheme val="minor"/>
      </rPr>
      <t xml:space="preserve"> rispetto alla stima</t>
    </r>
  </si>
  <si>
    <t>容量管理计算器</t>
  </si>
  <si>
    <t>预计绩效款项</t>
  </si>
  <si>
    <t>第 1 步：输入您的容量和销售信息</t>
  </si>
  <si>
    <t>描述</t>
  </si>
  <si>
    <t>值</t>
  </si>
  <si>
    <t>说明</t>
  </si>
  <si>
    <t>仓储类型</t>
  </si>
  <si>
    <t>点击当前值并从下拉列表中选择其他仓储类型，可更改仓储类型。</t>
  </si>
  <si>
    <t>申请提高的容量限制（立方英尺）</t>
  </si>
  <si>
    <t>此仓储类型目标时间段的预计销售额 ($)</t>
  </si>
  <si>
    <t>输入此仓储类型的亚马逊商品编码 (ASIN) 在目标时间段内的预计销售总额（如果提高申请已获准）。</t>
  </si>
  <si>
    <t>第 2 步：查看建议的最高预留费用</t>
  </si>
  <si>
    <t>亚马逊物流容量限制（如果提高申请获准，立方英尺）</t>
  </si>
  <si>
    <t>提高比例（百分比）</t>
  </si>
  <si>
    <t>可获得绩效款项的最低销售额 ($)</t>
  </si>
  <si>
    <r>
      <t>第 1 步中的</t>
    </r>
    <r>
      <rPr>
        <b/>
        <sz val="11"/>
        <color theme="1"/>
        <rFont val="Calibri"/>
        <family val="2"/>
        <scheme val="minor"/>
      </rPr>
      <t>预计销售额</t>
    </r>
    <r>
      <rPr>
        <sz val="11"/>
        <color theme="1"/>
        <rFont val="Calibri"/>
        <family val="2"/>
        <scheme val="minor"/>
      </rPr>
      <t>，按</t>
    </r>
    <r>
      <rPr>
        <b/>
        <sz val="11"/>
        <color theme="1"/>
        <rFont val="Calibri"/>
        <family val="2"/>
        <scheme val="minor"/>
      </rPr>
      <t>提高比率</t>
    </r>
    <r>
      <rPr>
        <sz val="11"/>
        <color theme="1"/>
        <rFont val="Calibri"/>
        <family val="2"/>
        <scheme val="minor"/>
      </rPr>
      <t>计算（提高的容量占限制总量的百分比）。</t>
    </r>
  </si>
  <si>
    <t>预计绩效款项 ($)</t>
  </si>
  <si>
    <t>绩效款项取该金额与您在申请中指定的预留费用二者中的较低者。</t>
  </si>
  <si>
    <t>每立方英尺的预计绩效款项</t>
  </si>
  <si>
    <t>不同销售额情况下的预计绩效款项和支付款项</t>
  </si>
  <si>
    <t>每立方英尺的有效预留费用</t>
  </si>
  <si>
    <t>默认情况下，此值设置为第 2 步中的预计绩效款项。您可以根据不同的情况，减少（更保守）或增加（更激进）预计绩效款项。</t>
  </si>
  <si>
    <t>获得的绩效款项 ($)</t>
  </si>
  <si>
    <t>您应在期末支付的金额 ($)</t>
  </si>
  <si>
    <r>
      <t>销售额比</t>
    </r>
    <r>
      <rPr>
        <sz val="11"/>
        <color theme="1"/>
        <rFont val="Calibri"/>
        <family val="2"/>
        <scheme val="minor"/>
      </rPr>
      <t>预计值</t>
    </r>
    <r>
      <rPr>
        <u/>
        <sz val="11"/>
        <color theme="1"/>
        <rFont val="Calibri"/>
        <family val="2"/>
        <scheme val="minor"/>
      </rPr>
      <t>低 20%</t>
    </r>
  </si>
  <si>
    <t>销售额 = 预计值</t>
  </si>
  <si>
    <r>
      <t>销售额比</t>
    </r>
    <r>
      <rPr>
        <sz val="11"/>
        <color theme="1"/>
        <rFont val="Calibri"/>
        <family val="2"/>
        <scheme val="minor"/>
      </rPr>
      <t>预计值</t>
    </r>
    <r>
      <rPr>
        <u/>
        <sz val="11"/>
        <color theme="1"/>
        <rFont val="Calibri"/>
        <family val="2"/>
        <scheme val="minor"/>
      </rPr>
      <t>高 20%</t>
    </r>
  </si>
  <si>
    <t>Vendite idonee per il credito in base alla performance ($)</t>
  </si>
  <si>
    <t>Stima dei crediti in base alla performance ($)</t>
  </si>
  <si>
    <t>Crediti in base alla performance guadagnati ($)</t>
  </si>
  <si>
    <t>Importo che pagheresti alla fine del periodo ($)</t>
  </si>
  <si>
    <t>Stima delle vendite per il periodo di riferimento in questo tipo di stoccaggio ($)</t>
  </si>
  <si>
    <t>Estimation des ventes pour la période cible pour ce type de stockage ($)</t>
  </si>
  <si>
    <t>Ventes éligibles à des crédits de performance ($)</t>
  </si>
  <si>
    <t>Crédits de performance estimés ($)</t>
  </si>
  <si>
    <t>Crédits de performances obtenus ($)</t>
  </si>
  <si>
    <t>Montant à payer à la fin de la période ($)</t>
  </si>
  <si>
    <t>Base FBA capacity limit (cubic feet)</t>
  </si>
  <si>
    <t>Requested capacity limit increase (cubic feet)</t>
  </si>
  <si>
    <r>
      <t>计算公式为：第 1 步中申请</t>
    </r>
    <r>
      <rPr>
        <b/>
        <sz val="11"/>
        <color theme="1"/>
        <rFont val="Calibri"/>
        <family val="2"/>
        <scheme val="minor"/>
      </rPr>
      <t>提高的容量限制</t>
    </r>
    <r>
      <rPr>
        <sz val="11"/>
        <color theme="1"/>
        <rFont val="Calibri"/>
        <family val="2"/>
        <scheme val="minor"/>
      </rPr>
      <t>（如果获得批准）除以增加后的</t>
    </r>
    <r>
      <rPr>
        <b/>
        <sz val="11"/>
        <color theme="1"/>
        <rFont val="Calibri"/>
        <family val="2"/>
        <scheme val="minor"/>
      </rPr>
      <t>亚马逊物流容量限制总量</t>
    </r>
    <r>
      <rPr>
        <sz val="11"/>
        <color theme="1"/>
        <rFont val="Calibri"/>
        <family val="2"/>
        <scheme val="minor"/>
      </rPr>
      <t>。</t>
    </r>
  </si>
  <si>
    <t>亚马逊物流基本容量限制（立方英尺）</t>
  </si>
  <si>
    <t>输入目标时段内亚马逊设置的亚马逊物流基本容量限制。要查看您的限制，请前往容量管理器。</t>
  </si>
  <si>
    <t>输入您申请提高的容量限制，最多为亚马逊物流基本容量限制的 20% 或 2,000 立方英尺（以较大值为准）。</t>
  </si>
  <si>
    <r>
      <t>此仓储类型第 1 步的</t>
    </r>
    <r>
      <rPr>
        <b/>
        <sz val="11"/>
        <color theme="1"/>
        <rFont val="Calibri"/>
        <family val="2"/>
        <scheme val="minor"/>
      </rPr>
      <t>亚马逊物流基本容量限制</t>
    </r>
    <r>
      <rPr>
        <sz val="11"/>
        <color theme="1"/>
        <rFont val="Calibri"/>
        <family val="2"/>
        <scheme val="minor"/>
      </rPr>
      <t>与</t>
    </r>
    <r>
      <rPr>
        <b/>
        <sz val="11"/>
        <color theme="1"/>
        <rFont val="Calibri"/>
        <family val="2"/>
        <scheme val="minor"/>
      </rPr>
      <t>申请提高的容量限制</t>
    </r>
    <r>
      <rPr>
        <sz val="11"/>
        <color theme="1"/>
        <rFont val="Calibri"/>
        <family val="2"/>
        <scheme val="minor"/>
      </rPr>
      <t>之和。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</si>
</sst>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Helvetica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2F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0"/>
    <xf numFmtId="9" fontId="12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0" fillId="0" borderId="5" xfId="0" applyBorder="1" applyAlignment="1">
      <alignment vertical="center"/>
    </xf>
    <xf numFmtId="37" fontId="8" fillId="0" borderId="2" xfId="2" applyNumberFormat="1" applyFont="1" applyFill="1" applyBorder="1" applyAlignment="1">
      <alignment vertical="center"/>
    </xf>
    <xf numFmtId="37" fontId="9" fillId="0" borderId="2" xfId="2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7" fontId="9" fillId="0" borderId="7" xfId="2" applyNumberFormat="1" applyFont="1" applyFill="1" applyBorder="1" applyAlignment="1">
      <alignment vertical="center"/>
    </xf>
    <xf numFmtId="37" fontId="8" fillId="5" borderId="2" xfId="1" applyNumberFormat="1" applyFont="1" applyFill="1" applyBorder="1" applyAlignment="1">
      <alignment vertical="center"/>
    </xf>
    <xf numFmtId="0" fontId="6" fillId="4" borderId="10" xfId="3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6" fillId="4" borderId="11" xfId="3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indent="1"/>
    </xf>
    <xf numFmtId="0" fontId="4" fillId="0" borderId="13" xfId="0" applyFont="1" applyBorder="1" applyAlignment="1">
      <alignment vertical="center"/>
    </xf>
    <xf numFmtId="0" fontId="6" fillId="0" borderId="13" xfId="3" applyFont="1" applyBorder="1"/>
    <xf numFmtId="0" fontId="6" fillId="0" borderId="14" xfId="3" applyFont="1" applyBorder="1" applyAlignment="1">
      <alignment vertical="center" wrapText="1"/>
    </xf>
    <xf numFmtId="0" fontId="6" fillId="0" borderId="15" xfId="3" applyFont="1" applyBorder="1" applyAlignment="1">
      <alignment vertical="center" wrapText="1"/>
    </xf>
    <xf numFmtId="0" fontId="6" fillId="4" borderId="4" xfId="3" applyFont="1" applyFill="1" applyBorder="1" applyAlignment="1">
      <alignment vertical="center"/>
    </xf>
    <xf numFmtId="0" fontId="6" fillId="4" borderId="16" xfId="3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37" fontId="8" fillId="0" borderId="3" xfId="1" applyNumberFormat="1" applyFont="1" applyFill="1" applyBorder="1" applyAlignment="1">
      <alignment vertical="center"/>
    </xf>
    <xf numFmtId="43" fontId="9" fillId="0" borderId="14" xfId="2" applyNumberFormat="1" applyFont="1" applyFill="1" applyBorder="1" applyAlignment="1">
      <alignment vertical="center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vertical="center"/>
    </xf>
    <xf numFmtId="43" fontId="9" fillId="6" borderId="2" xfId="2" applyNumberFormat="1" applyFont="1" applyFill="1" applyBorder="1" applyAlignment="1">
      <alignment vertical="center"/>
    </xf>
    <xf numFmtId="37" fontId="9" fillId="0" borderId="12" xfId="2" applyNumberFormat="1" applyFont="1" applyFill="1" applyBorder="1" applyAlignment="1">
      <alignment vertical="center"/>
    </xf>
    <xf numFmtId="37" fontId="9" fillId="0" borderId="17" xfId="2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37" fontId="9" fillId="6" borderId="19" xfId="2" applyNumberFormat="1" applyFont="1" applyFill="1" applyBorder="1" applyAlignment="1">
      <alignment vertical="center"/>
    </xf>
    <xf numFmtId="37" fontId="9" fillId="6" borderId="20" xfId="2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164" fontId="11" fillId="0" borderId="0" xfId="0" applyNumberFormat="1" applyFont="1"/>
    <xf numFmtId="165" fontId="8" fillId="0" borderId="2" xfId="4" applyNumberFormat="1" applyFont="1" applyBorder="1" applyAlignment="1">
      <alignment vertical="center"/>
    </xf>
    <xf numFmtId="43" fontId="0" fillId="0" borderId="2" xfId="0" applyNumberFormat="1" applyBorder="1" applyAlignment="1">
      <alignment vertical="center"/>
    </xf>
    <xf numFmtId="0" fontId="5" fillId="0" borderId="1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37" fontId="13" fillId="5" borderId="2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6" fillId="7" borderId="8" xfId="3" applyFont="1" applyFill="1" applyBorder="1" applyAlignment="1">
      <alignment horizontal="left" vertical="center"/>
    </xf>
    <xf numFmtId="0" fontId="6" fillId="7" borderId="3" xfId="3" applyFont="1" applyFill="1" applyBorder="1" applyAlignment="1">
      <alignment horizontal="left" vertical="center"/>
    </xf>
    <xf numFmtId="0" fontId="6" fillId="7" borderId="9" xfId="3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</cellXfs>
  <cellStyles count="5">
    <cellStyle name="Calculation" xfId="2" builtinId="22"/>
    <cellStyle name="Input" xfId="1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2F36"/>
      <color rgb="FFEBEEEF"/>
      <color rgb="FF7FC2BB"/>
      <color rgb="FFAAB7B8"/>
      <color rgb="FF00A4B4"/>
      <color rgb="FFF5F9FA"/>
      <color rgb="FF008296"/>
      <color rgb="FF538000"/>
      <color rgb="FFD5DBDB"/>
      <color rgb="FF879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6"/>
  <sheetViews>
    <sheetView showGridLines="0" tabSelected="1" zoomScale="130" zoomScaleNormal="130" workbookViewId="0">
      <selection activeCell="C7" sqref="C7"/>
    </sheetView>
  </sheetViews>
  <sheetFormatPr baseColWidth="10" defaultColWidth="11.5" defaultRowHeight="15" x14ac:dyDescent="0.2"/>
  <cols>
    <col min="1" max="1" width="1" customWidth="1"/>
    <col min="2" max="2" width="58.5" customWidth="1"/>
    <col min="3" max="3" width="21.83203125" customWidth="1"/>
    <col min="4" max="4" width="18" customWidth="1"/>
    <col min="5" max="5" width="104.1640625" customWidth="1"/>
    <col min="8" max="8" width="10.5" customWidth="1"/>
  </cols>
  <sheetData>
    <row r="1" spans="2:7" ht="4.5" customHeight="1" thickBot="1" x14ac:dyDescent="0.25"/>
    <row r="2" spans="2:7" ht="33" customHeight="1" x14ac:dyDescent="0.2">
      <c r="B2" s="16" t="s">
        <v>0</v>
      </c>
      <c r="C2" s="10"/>
      <c r="D2" s="17"/>
      <c r="E2" s="8"/>
    </row>
    <row r="3" spans="2:7" ht="26.25" customHeight="1" x14ac:dyDescent="0.25">
      <c r="B3" s="13"/>
      <c r="C3" s="14"/>
      <c r="D3" s="14"/>
      <c r="E3" s="15"/>
    </row>
    <row r="4" spans="2:7" ht="33" customHeight="1" x14ac:dyDescent="0.2">
      <c r="B4" s="41" t="s">
        <v>1</v>
      </c>
      <c r="C4" s="42"/>
      <c r="D4" s="42"/>
      <c r="E4" s="43"/>
    </row>
    <row r="5" spans="2:7" ht="30.75" customHeight="1" x14ac:dyDescent="0.2">
      <c r="B5" s="44" t="s">
        <v>2</v>
      </c>
      <c r="C5" s="45"/>
      <c r="D5" s="45"/>
      <c r="E5" s="46"/>
      <c r="G5" s="1"/>
    </row>
    <row r="6" spans="2:7" x14ac:dyDescent="0.2">
      <c r="B6" s="38" t="s">
        <v>23</v>
      </c>
      <c r="C6" s="36" t="s">
        <v>3</v>
      </c>
      <c r="D6" s="37" t="s">
        <v>4</v>
      </c>
      <c r="E6" s="9"/>
      <c r="G6" s="1"/>
    </row>
    <row r="7" spans="2:7" ht="15.75" customHeight="1" x14ac:dyDescent="0.2">
      <c r="B7" s="39" t="s">
        <v>5</v>
      </c>
      <c r="C7" s="40"/>
      <c r="D7" s="47" t="s">
        <v>6</v>
      </c>
      <c r="E7" s="48"/>
      <c r="G7" s="1"/>
    </row>
    <row r="8" spans="2:7" ht="15.75" customHeight="1" x14ac:dyDescent="0.2">
      <c r="B8" s="39" t="s">
        <v>188</v>
      </c>
      <c r="C8" s="7"/>
      <c r="D8" s="47" t="s">
        <v>24</v>
      </c>
      <c r="E8" s="48"/>
      <c r="G8" s="30">
        <v>2000</v>
      </c>
    </row>
    <row r="9" spans="2:7" ht="15.75" customHeight="1" x14ac:dyDescent="0.2">
      <c r="B9" s="39" t="s">
        <v>189</v>
      </c>
      <c r="C9" s="7"/>
      <c r="D9" s="47" t="s">
        <v>25</v>
      </c>
      <c r="E9" s="48"/>
      <c r="G9" s="30">
        <f>20%*C8</f>
        <v>0</v>
      </c>
    </row>
    <row r="10" spans="2:7" ht="15.75" customHeight="1" x14ac:dyDescent="0.2">
      <c r="B10" s="39" t="s">
        <v>7</v>
      </c>
      <c r="C10" s="35"/>
      <c r="D10" s="47" t="s">
        <v>8</v>
      </c>
      <c r="E10" s="48"/>
      <c r="G10" s="30">
        <f>+MAX(G8:G9)</f>
        <v>2000</v>
      </c>
    </row>
    <row r="11" spans="2:7" ht="25.5" customHeight="1" x14ac:dyDescent="0.2">
      <c r="B11" s="18"/>
      <c r="C11" s="19"/>
      <c r="D11" s="11"/>
      <c r="E11" s="9"/>
      <c r="G11" s="1"/>
    </row>
    <row r="12" spans="2:7" ht="30.75" customHeight="1" x14ac:dyDescent="0.2">
      <c r="B12" s="44" t="s">
        <v>9</v>
      </c>
      <c r="C12" s="45"/>
      <c r="D12" s="45"/>
      <c r="E12" s="46"/>
      <c r="G12" s="1"/>
    </row>
    <row r="13" spans="2:7" ht="15.75" customHeight="1" x14ac:dyDescent="0.2">
      <c r="B13" s="38" t="s">
        <v>23</v>
      </c>
      <c r="C13" s="36" t="s">
        <v>3</v>
      </c>
      <c r="D13" s="37" t="s">
        <v>10</v>
      </c>
      <c r="E13" s="9"/>
      <c r="G13" s="1"/>
    </row>
    <row r="14" spans="2:7" ht="15.75" customHeight="1" x14ac:dyDescent="0.2">
      <c r="B14" s="39" t="s">
        <v>11</v>
      </c>
      <c r="C14" s="3">
        <f>SUM(C8, C9)</f>
        <v>0</v>
      </c>
      <c r="D14" s="47" t="s">
        <v>26</v>
      </c>
      <c r="E14" s="48"/>
      <c r="G14" s="1"/>
    </row>
    <row r="15" spans="2:7" ht="15.75" customHeight="1" x14ac:dyDescent="0.2">
      <c r="B15" s="39" t="s">
        <v>12</v>
      </c>
      <c r="C15" s="31" t="str">
        <f>IFERROR(C9/C14,"")</f>
        <v/>
      </c>
      <c r="D15" s="47" t="s">
        <v>27</v>
      </c>
      <c r="E15" s="48"/>
      <c r="G15" s="1"/>
    </row>
    <row r="16" spans="2:7" ht="15.75" customHeight="1" x14ac:dyDescent="0.2">
      <c r="B16" s="39" t="s">
        <v>13</v>
      </c>
      <c r="C16" s="3" t="str">
        <f>IFERROR(C15*C10,"")</f>
        <v/>
      </c>
      <c r="D16" s="47" t="s">
        <v>28</v>
      </c>
      <c r="E16" s="48"/>
      <c r="G16" s="1"/>
    </row>
    <row r="17" spans="2:7" ht="15.75" customHeight="1" x14ac:dyDescent="0.2">
      <c r="B17" s="39" t="s">
        <v>14</v>
      </c>
      <c r="C17" s="3" t="str">
        <f>IFERROR(C16*0.15,"")</f>
        <v/>
      </c>
      <c r="D17" s="47" t="s">
        <v>29</v>
      </c>
      <c r="E17" s="48"/>
      <c r="G17" s="1"/>
    </row>
    <row r="18" spans="2:7" ht="17.25" customHeight="1" x14ac:dyDescent="0.2">
      <c r="B18" s="29" t="s">
        <v>15</v>
      </c>
      <c r="C18" s="23" t="str">
        <f>IFERROR(C17/C9,"")</f>
        <v/>
      </c>
      <c r="D18" s="47"/>
      <c r="E18" s="48"/>
      <c r="G18" s="1"/>
    </row>
    <row r="19" spans="2:7" ht="25" customHeight="1" x14ac:dyDescent="0.2">
      <c r="B19" s="12"/>
      <c r="C19" s="20"/>
      <c r="D19" s="21"/>
      <c r="E19" s="22"/>
      <c r="G19" s="1"/>
    </row>
    <row r="20" spans="2:7" ht="30.75" customHeight="1" x14ac:dyDescent="0.2">
      <c r="B20" s="41" t="s">
        <v>16</v>
      </c>
      <c r="C20" s="42"/>
      <c r="D20" s="42"/>
      <c r="E20" s="43"/>
      <c r="G20" s="1"/>
    </row>
    <row r="21" spans="2:7" ht="30" customHeight="1" x14ac:dyDescent="0.2">
      <c r="B21" s="2" t="s">
        <v>17</v>
      </c>
      <c r="C21" s="32" t="str">
        <f>+C18</f>
        <v/>
      </c>
      <c r="D21" s="47" t="s">
        <v>30</v>
      </c>
      <c r="E21" s="48"/>
      <c r="G21" s="1"/>
    </row>
    <row r="22" spans="2:7" ht="48" x14ac:dyDescent="0.2">
      <c r="B22" s="2"/>
      <c r="C22" s="34" t="s">
        <v>18</v>
      </c>
      <c r="D22" s="33" t="s">
        <v>19</v>
      </c>
      <c r="E22" s="26"/>
      <c r="G22" s="1"/>
    </row>
    <row r="23" spans="2:7" ht="15.75" customHeight="1" x14ac:dyDescent="0.2">
      <c r="B23" s="2" t="s">
        <v>20</v>
      </c>
      <c r="C23" s="4" t="str">
        <f>IFERROR(C$16*0.15*(1-20%),"")</f>
        <v/>
      </c>
      <c r="D23" s="24" t="str">
        <f>IFERROR(MAX(0,($C$21*$C$9)-C23),"")</f>
        <v/>
      </c>
      <c r="E23" s="27"/>
      <c r="G23" s="1"/>
    </row>
    <row r="24" spans="2:7" ht="15.75" customHeight="1" x14ac:dyDescent="0.2">
      <c r="B24" s="2" t="s">
        <v>21</v>
      </c>
      <c r="C24" s="4" t="str">
        <f>IFERROR(C$16*0.15*(100%),"")</f>
        <v/>
      </c>
      <c r="D24" s="24" t="str">
        <f>IFERROR(MAX(0,($C$21*$C$9)-C24),"")</f>
        <v/>
      </c>
      <c r="E24" s="27"/>
      <c r="G24" s="1"/>
    </row>
    <row r="25" spans="2:7" ht="15.75" customHeight="1" thickBot="1" x14ac:dyDescent="0.25">
      <c r="B25" s="5" t="s">
        <v>22</v>
      </c>
      <c r="C25" s="6" t="str">
        <f>IFERROR(C$16*0.15*(1+20%),"")</f>
        <v/>
      </c>
      <c r="D25" s="25" t="str">
        <f>IFERROR(MAX(0,($C$21*$C$9)-C25),"")</f>
        <v/>
      </c>
      <c r="E25" s="28"/>
      <c r="G25" s="1"/>
    </row>
    <row r="26" spans="2:7" x14ac:dyDescent="0.2">
      <c r="G26" s="1"/>
    </row>
    <row r="27" spans="2:7" x14ac:dyDescent="0.2">
      <c r="G27" s="1"/>
    </row>
    <row r="28" spans="2:7" x14ac:dyDescent="0.2">
      <c r="G28" s="1"/>
    </row>
    <row r="29" spans="2:7" x14ac:dyDescent="0.2">
      <c r="G29" s="1"/>
    </row>
    <row r="30" spans="2:7" x14ac:dyDescent="0.2">
      <c r="G30" s="1"/>
    </row>
    <row r="31" spans="2:7" x14ac:dyDescent="0.2">
      <c r="G31" s="1"/>
    </row>
    <row r="32" spans="2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</sheetData>
  <mergeCells count="14">
    <mergeCell ref="B4:E4"/>
    <mergeCell ref="B20:E20"/>
    <mergeCell ref="B12:E12"/>
    <mergeCell ref="B5:E5"/>
    <mergeCell ref="D21:E21"/>
    <mergeCell ref="D7:E7"/>
    <mergeCell ref="D8:E8"/>
    <mergeCell ref="D9:E9"/>
    <mergeCell ref="D10:E10"/>
    <mergeCell ref="D15:E15"/>
    <mergeCell ref="D16:E16"/>
    <mergeCell ref="D17:E17"/>
    <mergeCell ref="D18:E18"/>
    <mergeCell ref="D14:E14"/>
  </mergeCells>
  <dataValidations count="3">
    <dataValidation type="list" operator="equal" allowBlank="1" showInputMessage="1" showErrorMessage="1" promptTitle="Non-standard-size" sqref="C7" xr:uid="{445073E4-EB94-48E7-9E6A-58D68846EC60}">
      <formula1>"Standard-size capacity, Oversize capacity, Apparel capacity, Footwear capacity, Extra-large capacity"</formula1>
    </dataValidation>
    <dataValidation type="whole" errorStyle="warning" operator="greaterThan" allowBlank="1" showInputMessage="1" showErrorMessage="1" error="Please input a positive integer." sqref="C8" xr:uid="{F55EBE52-3062-304A-851B-9B4E74D185DE}">
      <formula1>0</formula1>
    </dataValidation>
    <dataValidation type="custom" errorStyle="warning" operator="greaterThan" allowBlank="1" showInputMessage="1" showErrorMessage="1" error="Please input a positive integer. You may request up to 20% of your Base FBA Capacity limit or 2,000 cubic feet, whichever is greater." sqref="C9" xr:uid="{9B154D69-8EAB-8E41-AC53-34BDB4BC3C40}">
      <formula1>AND(C9&gt;0,C9=INT(C9),C9&lt;=MAX(2000,C8*0.2))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304F-AE26-1943-8519-8AC053CD48F2}">
  <dimension ref="B1:G206"/>
  <sheetViews>
    <sheetView zoomScale="130" zoomScaleNormal="130" workbookViewId="0">
      <selection activeCell="C7" sqref="C7"/>
    </sheetView>
  </sheetViews>
  <sheetFormatPr baseColWidth="10" defaultColWidth="11.5" defaultRowHeight="15" x14ac:dyDescent="0.2"/>
  <cols>
    <col min="1" max="1" width="1" customWidth="1"/>
    <col min="2" max="2" width="58.5" customWidth="1"/>
    <col min="3" max="3" width="19.5" customWidth="1"/>
    <col min="4" max="4" width="18" customWidth="1"/>
    <col min="5" max="5" width="97.5" customWidth="1"/>
    <col min="8" max="8" width="10.5" customWidth="1"/>
  </cols>
  <sheetData>
    <row r="1" spans="2:7" ht="4.5" customHeight="1" thickBot="1" x14ac:dyDescent="0.25"/>
    <row r="2" spans="2:7" ht="33" customHeight="1" x14ac:dyDescent="0.2">
      <c r="B2" s="16" t="s">
        <v>151</v>
      </c>
      <c r="C2" s="10"/>
      <c r="D2" s="17"/>
      <c r="E2" s="8"/>
    </row>
    <row r="3" spans="2:7" ht="26.25" customHeight="1" x14ac:dyDescent="0.25">
      <c r="B3" s="13"/>
      <c r="C3" s="14"/>
      <c r="D3" s="14"/>
      <c r="E3" s="15"/>
    </row>
    <row r="4" spans="2:7" ht="33" customHeight="1" x14ac:dyDescent="0.2">
      <c r="B4" s="41" t="s">
        <v>152</v>
      </c>
      <c r="C4" s="42"/>
      <c r="D4" s="42"/>
      <c r="E4" s="43"/>
    </row>
    <row r="5" spans="2:7" ht="30.75" customHeight="1" x14ac:dyDescent="0.2">
      <c r="B5" s="44" t="s">
        <v>153</v>
      </c>
      <c r="C5" s="45"/>
      <c r="D5" s="45"/>
      <c r="E5" s="46"/>
      <c r="G5" s="1"/>
    </row>
    <row r="6" spans="2:7" x14ac:dyDescent="0.2">
      <c r="B6" s="38" t="s">
        <v>154</v>
      </c>
      <c r="C6" s="36" t="s">
        <v>155</v>
      </c>
      <c r="D6" s="37" t="s">
        <v>156</v>
      </c>
      <c r="E6" s="9"/>
      <c r="G6" s="1"/>
    </row>
    <row r="7" spans="2:7" ht="15.75" customHeight="1" x14ac:dyDescent="0.2">
      <c r="B7" s="39" t="s">
        <v>157</v>
      </c>
      <c r="C7" s="40"/>
      <c r="D7" s="47" t="s">
        <v>158</v>
      </c>
      <c r="E7" s="48"/>
      <c r="G7" s="1"/>
    </row>
    <row r="8" spans="2:7" ht="15.75" customHeight="1" x14ac:dyDescent="0.2">
      <c r="B8" s="39" t="s">
        <v>191</v>
      </c>
      <c r="C8" s="7"/>
      <c r="D8" s="47" t="s">
        <v>192</v>
      </c>
      <c r="E8" s="48"/>
      <c r="G8" s="30">
        <v>2000</v>
      </c>
    </row>
    <row r="9" spans="2:7" ht="15.75" customHeight="1" x14ac:dyDescent="0.2">
      <c r="B9" s="39" t="s">
        <v>159</v>
      </c>
      <c r="C9" s="7"/>
      <c r="D9" s="47" t="s">
        <v>193</v>
      </c>
      <c r="E9" s="48"/>
      <c r="G9" s="30">
        <f>20%*C8</f>
        <v>0</v>
      </c>
    </row>
    <row r="10" spans="2:7" ht="15.75" customHeight="1" x14ac:dyDescent="0.2">
      <c r="B10" s="39" t="s">
        <v>160</v>
      </c>
      <c r="C10" s="35"/>
      <c r="D10" s="47" t="s">
        <v>161</v>
      </c>
      <c r="E10" s="48"/>
      <c r="G10" s="30">
        <f>+MAX(G8:G9)</f>
        <v>2000</v>
      </c>
    </row>
    <row r="11" spans="2:7" ht="25.5" customHeight="1" x14ac:dyDescent="0.2">
      <c r="B11" s="18"/>
      <c r="C11" s="19"/>
      <c r="D11" s="11"/>
      <c r="E11" s="9"/>
      <c r="G11" s="1"/>
    </row>
    <row r="12" spans="2:7" ht="30.75" customHeight="1" x14ac:dyDescent="0.2">
      <c r="B12" s="44" t="s">
        <v>162</v>
      </c>
      <c r="C12" s="45"/>
      <c r="D12" s="45"/>
      <c r="E12" s="46"/>
      <c r="G12" s="1"/>
    </row>
    <row r="13" spans="2:7" ht="15.75" customHeight="1" x14ac:dyDescent="0.2">
      <c r="B13" s="38" t="s">
        <v>154</v>
      </c>
      <c r="C13" s="36" t="s">
        <v>155</v>
      </c>
      <c r="D13" s="37" t="s">
        <v>156</v>
      </c>
      <c r="E13" s="9"/>
      <c r="G13" s="1"/>
    </row>
    <row r="14" spans="2:7" ht="15.75" customHeight="1" x14ac:dyDescent="0.2">
      <c r="B14" s="39" t="s">
        <v>163</v>
      </c>
      <c r="C14" s="3">
        <f>SUM(C8, C9)</f>
        <v>0</v>
      </c>
      <c r="D14" s="47" t="s">
        <v>194</v>
      </c>
      <c r="E14" s="48"/>
      <c r="G14" s="1"/>
    </row>
    <row r="15" spans="2:7" ht="15.75" customHeight="1" x14ac:dyDescent="0.2">
      <c r="B15" s="39" t="s">
        <v>164</v>
      </c>
      <c r="C15" s="31" t="str">
        <f>IFERROR(C9/C14,"")</f>
        <v/>
      </c>
      <c r="D15" s="47" t="s">
        <v>190</v>
      </c>
      <c r="E15" s="48"/>
      <c r="G15" s="1"/>
    </row>
    <row r="16" spans="2:7" ht="15.75" customHeight="1" x14ac:dyDescent="0.2">
      <c r="B16" s="39" t="s">
        <v>165</v>
      </c>
      <c r="C16" s="3" t="str">
        <f>IFERROR(C15*C10,"")</f>
        <v/>
      </c>
      <c r="D16" s="47" t="s">
        <v>166</v>
      </c>
      <c r="E16" s="48"/>
      <c r="G16" s="1"/>
    </row>
    <row r="17" spans="2:7" ht="15.75" customHeight="1" x14ac:dyDescent="0.2">
      <c r="B17" s="39" t="s">
        <v>167</v>
      </c>
      <c r="C17" s="3" t="str">
        <f>IFERROR(C16*0.15,"")</f>
        <v/>
      </c>
      <c r="D17" s="47" t="s">
        <v>168</v>
      </c>
      <c r="E17" s="48"/>
      <c r="G17" s="1"/>
    </row>
    <row r="18" spans="2:7" ht="17.25" customHeight="1" x14ac:dyDescent="0.2">
      <c r="B18" s="29" t="s">
        <v>169</v>
      </c>
      <c r="C18" s="23" t="str">
        <f>IFERROR(C17/C9,"")</f>
        <v/>
      </c>
      <c r="D18" s="47"/>
      <c r="E18" s="48"/>
      <c r="G18" s="1"/>
    </row>
    <row r="19" spans="2:7" ht="25" customHeight="1" x14ac:dyDescent="0.2">
      <c r="B19" s="12"/>
      <c r="C19" s="20"/>
      <c r="D19" s="21"/>
      <c r="E19" s="22"/>
      <c r="G19" s="1"/>
    </row>
    <row r="20" spans="2:7" ht="30.75" customHeight="1" x14ac:dyDescent="0.2">
      <c r="B20" s="41" t="s">
        <v>170</v>
      </c>
      <c r="C20" s="42"/>
      <c r="D20" s="42"/>
      <c r="E20" s="43"/>
      <c r="G20" s="1"/>
    </row>
    <row r="21" spans="2:7" ht="30" customHeight="1" x14ac:dyDescent="0.2">
      <c r="B21" s="2" t="s">
        <v>171</v>
      </c>
      <c r="C21" s="32" t="str">
        <f>+C18</f>
        <v/>
      </c>
      <c r="D21" s="47" t="s">
        <v>172</v>
      </c>
      <c r="E21" s="48"/>
      <c r="G21" s="1"/>
    </row>
    <row r="22" spans="2:7" ht="32" x14ac:dyDescent="0.2">
      <c r="B22" s="2"/>
      <c r="C22" s="34" t="s">
        <v>173</v>
      </c>
      <c r="D22" s="33" t="s">
        <v>174</v>
      </c>
      <c r="E22" s="26"/>
      <c r="G22" s="1"/>
    </row>
    <row r="23" spans="2:7" ht="15.75" customHeight="1" x14ac:dyDescent="0.2">
      <c r="B23" s="2" t="s">
        <v>175</v>
      </c>
      <c r="C23" s="4" t="str">
        <f>IFERROR(C$16*0.15*(1-20%),"")</f>
        <v/>
      </c>
      <c r="D23" s="24" t="str">
        <f>IFERROR(MAX(0,($C$21*$C$9)-C23),"")</f>
        <v/>
      </c>
      <c r="E23" s="27"/>
      <c r="G23" s="1"/>
    </row>
    <row r="24" spans="2:7" ht="15.75" customHeight="1" x14ac:dyDescent="0.2">
      <c r="B24" s="2" t="s">
        <v>176</v>
      </c>
      <c r="C24" s="4" t="str">
        <f>IFERROR(C$16*0.15*(100%),"")</f>
        <v/>
      </c>
      <c r="D24" s="24" t="str">
        <f>IFERROR(MAX(0,($C$21*$C$9)-C24),"")</f>
        <v/>
      </c>
      <c r="E24" s="27"/>
      <c r="G24" s="1"/>
    </row>
    <row r="25" spans="2:7" ht="15.75" customHeight="1" thickBot="1" x14ac:dyDescent="0.25">
      <c r="B25" s="5" t="s">
        <v>177</v>
      </c>
      <c r="C25" s="6" t="str">
        <f>IFERROR(C$16*0.15*(1+20%),"")</f>
        <v/>
      </c>
      <c r="D25" s="25" t="str">
        <f>IFERROR(MAX(0,($C$21*$C$9)-C25),"")</f>
        <v/>
      </c>
      <c r="E25" s="28"/>
      <c r="G25" s="1"/>
    </row>
    <row r="26" spans="2:7" x14ac:dyDescent="0.2">
      <c r="G26" s="1"/>
    </row>
    <row r="27" spans="2:7" x14ac:dyDescent="0.2">
      <c r="G27" s="1"/>
    </row>
    <row r="28" spans="2:7" x14ac:dyDescent="0.2">
      <c r="G28" s="1"/>
    </row>
    <row r="29" spans="2:7" x14ac:dyDescent="0.2">
      <c r="G29" s="1"/>
    </row>
    <row r="30" spans="2:7" x14ac:dyDescent="0.2">
      <c r="G30" s="1"/>
    </row>
    <row r="31" spans="2:7" x14ac:dyDescent="0.2">
      <c r="G31" s="1"/>
    </row>
    <row r="32" spans="2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</sheetData>
  <mergeCells count="14">
    <mergeCell ref="B20:E20"/>
    <mergeCell ref="D21:E21"/>
    <mergeCell ref="B12:E12"/>
    <mergeCell ref="D14:E14"/>
    <mergeCell ref="D15:E15"/>
    <mergeCell ref="D16:E16"/>
    <mergeCell ref="D17:E17"/>
    <mergeCell ref="D18:E18"/>
    <mergeCell ref="D10:E10"/>
    <mergeCell ref="B4:E4"/>
    <mergeCell ref="B5:E5"/>
    <mergeCell ref="D7:E7"/>
    <mergeCell ref="D8:E8"/>
    <mergeCell ref="D9:E9"/>
  </mergeCells>
  <dataValidations count="3">
    <dataValidation type="list" operator="equal" allowBlank="1" showInputMessage="1" showErrorMessage="1" promptTitle="Non-standard-size" sqref="C7" xr:uid="{88DD6A90-4FB7-3046-91D3-CE8DD0D18B35}">
      <formula1>" 标准尺寸商品容量, 大件商品容量, 服装类商品容量, 鞋靴类商品容量,  超大商品容量"</formula1>
    </dataValidation>
    <dataValidation type="whole" errorStyle="warning" operator="greaterThan" allowBlank="1" showInputMessage="1" showErrorMessage="1" error="Please input a positive integer." sqref="C8" xr:uid="{CC944DB9-298B-764B-9E77-92D884B75998}">
      <formula1>0</formula1>
    </dataValidation>
    <dataValidation type="custom" errorStyle="warning" operator="greaterThan" allowBlank="1" showInputMessage="1" showErrorMessage="1" error="Please input a positive integer. You may request up to 20% of your Base FBA Capacity limit or 2,000 cubic feet, whichever is greater." sqref="C9" xr:uid="{B1D91BB1-426C-1E47-AC33-97C8E9AB4607}">
      <formula1>AND(C9&gt;0,C9=INT(C9),C9&lt;=MAX(2000,C8*0.2))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2A6C-22A0-5045-B8F3-9A448C2E8A56}">
  <dimension ref="B1:G206"/>
  <sheetViews>
    <sheetView zoomScale="130" zoomScaleNormal="130" workbookViewId="0">
      <selection activeCell="C7" sqref="C7"/>
    </sheetView>
  </sheetViews>
  <sheetFormatPr baseColWidth="10" defaultColWidth="11.5" defaultRowHeight="15" x14ac:dyDescent="0.2"/>
  <cols>
    <col min="1" max="1" width="1" customWidth="1"/>
    <col min="2" max="2" width="58.5" customWidth="1"/>
    <col min="3" max="3" width="19.5" customWidth="1"/>
    <col min="4" max="4" width="18" customWidth="1"/>
    <col min="5" max="5" width="103.1640625" customWidth="1"/>
    <col min="8" max="8" width="10.5" customWidth="1"/>
  </cols>
  <sheetData>
    <row r="1" spans="2:7" ht="4.5" customHeight="1" thickBot="1" x14ac:dyDescent="0.25"/>
    <row r="2" spans="2:7" ht="33" customHeight="1" x14ac:dyDescent="0.2">
      <c r="B2" s="16" t="s">
        <v>31</v>
      </c>
      <c r="C2" s="10"/>
      <c r="D2" s="17"/>
      <c r="E2" s="8"/>
    </row>
    <row r="3" spans="2:7" ht="26.25" customHeight="1" x14ac:dyDescent="0.25">
      <c r="B3" s="13"/>
      <c r="C3" s="14"/>
      <c r="D3" s="14"/>
      <c r="E3" s="15"/>
    </row>
    <row r="4" spans="2:7" ht="33" customHeight="1" x14ac:dyDescent="0.2">
      <c r="B4" s="41" t="s">
        <v>32</v>
      </c>
      <c r="C4" s="42"/>
      <c r="D4" s="42"/>
      <c r="E4" s="43"/>
    </row>
    <row r="5" spans="2:7" ht="30.75" customHeight="1" x14ac:dyDescent="0.2">
      <c r="B5" s="44" t="s">
        <v>33</v>
      </c>
      <c r="C5" s="45"/>
      <c r="D5" s="45"/>
      <c r="E5" s="46"/>
      <c r="G5" s="1"/>
    </row>
    <row r="6" spans="2:7" x14ac:dyDescent="0.2">
      <c r="B6" s="38" t="s">
        <v>34</v>
      </c>
      <c r="C6" s="36" t="s">
        <v>35</v>
      </c>
      <c r="D6" s="37" t="s">
        <v>36</v>
      </c>
      <c r="E6" s="9"/>
      <c r="G6" s="1"/>
    </row>
    <row r="7" spans="2:7" ht="15.75" customHeight="1" x14ac:dyDescent="0.2">
      <c r="B7" s="39" t="s">
        <v>37</v>
      </c>
      <c r="C7" s="40"/>
      <c r="D7" s="47" t="s">
        <v>38</v>
      </c>
      <c r="E7" s="48"/>
      <c r="G7" s="1"/>
    </row>
    <row r="8" spans="2:7" ht="15.75" customHeight="1" x14ac:dyDescent="0.2">
      <c r="B8" s="39" t="s">
        <v>39</v>
      </c>
      <c r="C8" s="7"/>
      <c r="D8" s="47" t="s">
        <v>40</v>
      </c>
      <c r="E8" s="48"/>
      <c r="G8" s="30">
        <v>2000</v>
      </c>
    </row>
    <row r="9" spans="2:7" ht="15.75" customHeight="1" x14ac:dyDescent="0.2">
      <c r="B9" s="39" t="s">
        <v>41</v>
      </c>
      <c r="C9" s="7"/>
      <c r="D9" s="47" t="s">
        <v>42</v>
      </c>
      <c r="E9" s="48"/>
      <c r="G9" s="30">
        <f>20%*C8</f>
        <v>0</v>
      </c>
    </row>
    <row r="10" spans="2:7" ht="15.75" customHeight="1" x14ac:dyDescent="0.2">
      <c r="B10" s="39" t="s">
        <v>43</v>
      </c>
      <c r="C10" s="35"/>
      <c r="D10" s="47" t="s">
        <v>44</v>
      </c>
      <c r="E10" s="48"/>
      <c r="G10" s="30">
        <f>+MAX(G8:G9)</f>
        <v>2000</v>
      </c>
    </row>
    <row r="11" spans="2:7" ht="25.5" customHeight="1" x14ac:dyDescent="0.2">
      <c r="B11" s="18"/>
      <c r="C11" s="19"/>
      <c r="D11" s="11"/>
      <c r="E11" s="9"/>
      <c r="G11" s="1"/>
    </row>
    <row r="12" spans="2:7" ht="30.75" customHeight="1" x14ac:dyDescent="0.2">
      <c r="B12" s="44" t="s">
        <v>45</v>
      </c>
      <c r="C12" s="45"/>
      <c r="D12" s="45"/>
      <c r="E12" s="46"/>
      <c r="G12" s="1"/>
    </row>
    <row r="13" spans="2:7" ht="15.75" customHeight="1" x14ac:dyDescent="0.2">
      <c r="B13" s="38" t="s">
        <v>34</v>
      </c>
      <c r="C13" s="36" t="s">
        <v>35</v>
      </c>
      <c r="D13" s="37" t="s">
        <v>46</v>
      </c>
      <c r="E13" s="9"/>
      <c r="G13" s="1"/>
    </row>
    <row r="14" spans="2:7" ht="32" customHeight="1" x14ac:dyDescent="0.2">
      <c r="B14" s="39" t="s">
        <v>47</v>
      </c>
      <c r="C14" s="3">
        <f>SUM(C8, C9)</f>
        <v>0</v>
      </c>
      <c r="D14" s="47" t="s">
        <v>48</v>
      </c>
      <c r="E14" s="48"/>
      <c r="G14" s="1"/>
    </row>
    <row r="15" spans="2:7" ht="15.75" customHeight="1" x14ac:dyDescent="0.2">
      <c r="B15" s="39" t="s">
        <v>49</v>
      </c>
      <c r="C15" s="31" t="str">
        <f>IFERROR(C9/C14,"")</f>
        <v/>
      </c>
      <c r="D15" s="47" t="s">
        <v>50</v>
      </c>
      <c r="E15" s="48"/>
      <c r="G15" s="1"/>
    </row>
    <row r="16" spans="2:7" ht="15.75" customHeight="1" x14ac:dyDescent="0.2">
      <c r="B16" s="39" t="s">
        <v>51</v>
      </c>
      <c r="C16" s="3" t="str">
        <f>IFERROR(C15*C10,"")</f>
        <v/>
      </c>
      <c r="D16" s="47" t="s">
        <v>52</v>
      </c>
      <c r="E16" s="48"/>
      <c r="G16" s="1"/>
    </row>
    <row r="17" spans="2:7" ht="15.75" customHeight="1" x14ac:dyDescent="0.2">
      <c r="B17" s="39" t="s">
        <v>53</v>
      </c>
      <c r="C17" s="3" t="str">
        <f>IFERROR(C16*0.15,"")</f>
        <v/>
      </c>
      <c r="D17" s="47" t="s">
        <v>54</v>
      </c>
      <c r="E17" s="48"/>
      <c r="G17" s="1"/>
    </row>
    <row r="18" spans="2:7" ht="17.25" customHeight="1" x14ac:dyDescent="0.2">
      <c r="B18" s="29" t="s">
        <v>55</v>
      </c>
      <c r="C18" s="23" t="str">
        <f>IFERROR(C17/C9,"")</f>
        <v/>
      </c>
      <c r="D18" s="47"/>
      <c r="E18" s="48"/>
      <c r="G18" s="1"/>
    </row>
    <row r="19" spans="2:7" ht="25" customHeight="1" x14ac:dyDescent="0.2">
      <c r="B19" s="12"/>
      <c r="C19" s="20"/>
      <c r="D19" s="21"/>
      <c r="E19" s="22"/>
      <c r="G19" s="1"/>
    </row>
    <row r="20" spans="2:7" ht="30.75" customHeight="1" x14ac:dyDescent="0.2">
      <c r="B20" s="41" t="s">
        <v>56</v>
      </c>
      <c r="C20" s="42"/>
      <c r="D20" s="42"/>
      <c r="E20" s="43"/>
      <c r="G20" s="1"/>
    </row>
    <row r="21" spans="2:7" ht="30" customHeight="1" x14ac:dyDescent="0.2">
      <c r="B21" s="2" t="s">
        <v>57</v>
      </c>
      <c r="C21" s="32" t="str">
        <f>+C18</f>
        <v/>
      </c>
      <c r="D21" s="47" t="s">
        <v>58</v>
      </c>
      <c r="E21" s="48"/>
      <c r="G21" s="1"/>
    </row>
    <row r="22" spans="2:7" ht="48" x14ac:dyDescent="0.2">
      <c r="B22" s="2"/>
      <c r="C22" s="34" t="s">
        <v>59</v>
      </c>
      <c r="D22" s="33" t="s">
        <v>60</v>
      </c>
      <c r="E22" s="26"/>
      <c r="G22" s="1"/>
    </row>
    <row r="23" spans="2:7" ht="15.75" customHeight="1" x14ac:dyDescent="0.2">
      <c r="B23" s="2" t="s">
        <v>61</v>
      </c>
      <c r="C23" s="4" t="str">
        <f>IFERROR(C$16*0.15*(1-20%),"")</f>
        <v/>
      </c>
      <c r="D23" s="24" t="str">
        <f>IFERROR(MAX(0,($C$21*$C$9)-C23),"")</f>
        <v/>
      </c>
      <c r="E23" s="27"/>
      <c r="G23" s="1"/>
    </row>
    <row r="24" spans="2:7" ht="15.75" customHeight="1" x14ac:dyDescent="0.2">
      <c r="B24" s="2" t="s">
        <v>62</v>
      </c>
      <c r="C24" s="4" t="str">
        <f>IFERROR(C$16*0.15*(100%),"")</f>
        <v/>
      </c>
      <c r="D24" s="24" t="str">
        <f>IFERROR(MAX(0,($C$21*$C$9)-C24),"")</f>
        <v/>
      </c>
      <c r="E24" s="27"/>
      <c r="G24" s="1"/>
    </row>
    <row r="25" spans="2:7" ht="15.75" customHeight="1" thickBot="1" x14ac:dyDescent="0.25">
      <c r="B25" s="5" t="s">
        <v>63</v>
      </c>
      <c r="C25" s="6" t="str">
        <f>IFERROR(C$16*0.15*(1+20%),"")</f>
        <v/>
      </c>
      <c r="D25" s="25" t="str">
        <f>IFERROR(MAX(0,($C$21*$C$9)-C25),"")</f>
        <v/>
      </c>
      <c r="E25" s="28"/>
      <c r="G25" s="1"/>
    </row>
    <row r="26" spans="2:7" x14ac:dyDescent="0.2">
      <c r="G26" s="1"/>
    </row>
    <row r="27" spans="2:7" x14ac:dyDescent="0.2">
      <c r="G27" s="1"/>
    </row>
    <row r="28" spans="2:7" x14ac:dyDescent="0.2">
      <c r="G28" s="1"/>
    </row>
    <row r="29" spans="2:7" x14ac:dyDescent="0.2">
      <c r="G29" s="1"/>
    </row>
    <row r="30" spans="2:7" x14ac:dyDescent="0.2">
      <c r="G30" s="1"/>
    </row>
    <row r="31" spans="2:7" x14ac:dyDescent="0.2">
      <c r="G31" s="1"/>
    </row>
    <row r="32" spans="2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</sheetData>
  <mergeCells count="14">
    <mergeCell ref="B20:E20"/>
    <mergeCell ref="D21:E21"/>
    <mergeCell ref="B12:E12"/>
    <mergeCell ref="D14:E14"/>
    <mergeCell ref="D15:E15"/>
    <mergeCell ref="D16:E16"/>
    <mergeCell ref="D17:E17"/>
    <mergeCell ref="D18:E18"/>
    <mergeCell ref="D10:E10"/>
    <mergeCell ref="B4:E4"/>
    <mergeCell ref="B5:E5"/>
    <mergeCell ref="D7:E7"/>
    <mergeCell ref="D8:E8"/>
    <mergeCell ref="D9:E9"/>
  </mergeCells>
  <dataValidations count="3">
    <dataValidation type="list" operator="equal" allowBlank="1" showInputMessage="1" showErrorMessage="1" promptTitle="Non-standard-size" sqref="C7" xr:uid="{8C094422-39CF-BE4C-A8B2-C86A2C752E2B}">
      <formula1>"Kapazität für Standardgröße, Kapazität für Übergröße, Kapazität für Bekleidung, Kapazität für Schuhe, Extragroße Kapazität"</formula1>
    </dataValidation>
    <dataValidation type="whole" errorStyle="warning" operator="greaterThan" allowBlank="1" showInputMessage="1" showErrorMessage="1" error="Please input a positive integer." sqref="C8" xr:uid="{EE5ABBFE-90ED-7443-B76D-CB7A465D5AA4}">
      <formula1>0</formula1>
    </dataValidation>
    <dataValidation type="custom" errorStyle="warning" operator="greaterThan" allowBlank="1" showInputMessage="1" showErrorMessage="1" error="Please input a positive integer. You may request up to 20% of your Base FBA Capacity limit or 2,000 cubic feet, whichever is greater." sqref="C9" xr:uid="{3C39DE57-8F9D-294B-8F79-B255F81633B7}">
      <formula1>AND(C9&gt;0,C9=INT(C9),C9&lt;=MAX(2000,C8*0.2))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0C1E-9ECB-4B4E-8BED-F8F3FB4997DC}">
  <dimension ref="B1:G206"/>
  <sheetViews>
    <sheetView zoomScale="130" zoomScaleNormal="130" workbookViewId="0">
      <selection activeCell="C7" sqref="C7"/>
    </sheetView>
  </sheetViews>
  <sheetFormatPr baseColWidth="10" defaultColWidth="11.5" defaultRowHeight="15" x14ac:dyDescent="0.2"/>
  <cols>
    <col min="1" max="1" width="1" customWidth="1"/>
    <col min="2" max="2" width="61" customWidth="1"/>
    <col min="3" max="3" width="19.5" customWidth="1"/>
    <col min="4" max="4" width="18" customWidth="1"/>
    <col min="5" max="5" width="98.83203125" customWidth="1"/>
    <col min="8" max="8" width="10.5" customWidth="1"/>
  </cols>
  <sheetData>
    <row r="1" spans="2:7" ht="4.5" customHeight="1" thickBot="1" x14ac:dyDescent="0.25"/>
    <row r="2" spans="2:7" ht="33" customHeight="1" x14ac:dyDescent="0.2">
      <c r="B2" s="16" t="s">
        <v>64</v>
      </c>
      <c r="C2" s="10"/>
      <c r="D2" s="17"/>
      <c r="E2" s="8"/>
    </row>
    <row r="3" spans="2:7" ht="26.25" customHeight="1" x14ac:dyDescent="0.25">
      <c r="B3" s="13"/>
      <c r="C3" s="14"/>
      <c r="D3" s="14"/>
      <c r="E3" s="15"/>
    </row>
    <row r="4" spans="2:7" ht="33" customHeight="1" x14ac:dyDescent="0.2">
      <c r="B4" s="41" t="s">
        <v>65</v>
      </c>
      <c r="C4" s="42"/>
      <c r="D4" s="42"/>
      <c r="E4" s="43"/>
    </row>
    <row r="5" spans="2:7" ht="30.75" customHeight="1" x14ac:dyDescent="0.2">
      <c r="B5" s="44" t="s">
        <v>66</v>
      </c>
      <c r="C5" s="45"/>
      <c r="D5" s="45"/>
      <c r="E5" s="46"/>
      <c r="G5" s="1"/>
    </row>
    <row r="6" spans="2:7" x14ac:dyDescent="0.2">
      <c r="B6" s="38" t="s">
        <v>67</v>
      </c>
      <c r="C6" s="36" t="s">
        <v>68</v>
      </c>
      <c r="D6" s="37" t="s">
        <v>69</v>
      </c>
      <c r="E6" s="9"/>
      <c r="G6" s="1"/>
    </row>
    <row r="7" spans="2:7" ht="15.75" customHeight="1" x14ac:dyDescent="0.2">
      <c r="B7" s="39" t="s">
        <v>70</v>
      </c>
      <c r="C7" s="40"/>
      <c r="D7" s="47" t="s">
        <v>71</v>
      </c>
      <c r="E7" s="48"/>
      <c r="G7" s="1"/>
    </row>
    <row r="8" spans="2:7" ht="15.75" customHeight="1" x14ac:dyDescent="0.2">
      <c r="B8" s="39" t="s">
        <v>72</v>
      </c>
      <c r="C8" s="7"/>
      <c r="D8" s="47" t="s">
        <v>73</v>
      </c>
      <c r="E8" s="48"/>
      <c r="G8" s="30">
        <v>2000</v>
      </c>
    </row>
    <row r="9" spans="2:7" ht="15.75" customHeight="1" x14ac:dyDescent="0.2">
      <c r="B9" s="39" t="s">
        <v>74</v>
      </c>
      <c r="C9" s="7"/>
      <c r="D9" s="47" t="s">
        <v>75</v>
      </c>
      <c r="E9" s="48"/>
      <c r="G9" s="30">
        <f>20%*C8</f>
        <v>0</v>
      </c>
    </row>
    <row r="10" spans="2:7" ht="15" customHeight="1" x14ac:dyDescent="0.2">
      <c r="B10" s="39" t="s">
        <v>76</v>
      </c>
      <c r="C10" s="35"/>
      <c r="D10" s="47" t="s">
        <v>77</v>
      </c>
      <c r="E10" s="48"/>
      <c r="G10" s="30">
        <f>+MAX(G8:G9)</f>
        <v>2000</v>
      </c>
    </row>
    <row r="11" spans="2:7" ht="25.5" customHeight="1" x14ac:dyDescent="0.2">
      <c r="B11" s="18"/>
      <c r="C11" s="19"/>
      <c r="D11" s="11"/>
      <c r="E11" s="9"/>
      <c r="G11" s="1"/>
    </row>
    <row r="12" spans="2:7" ht="30.75" customHeight="1" x14ac:dyDescent="0.2">
      <c r="B12" s="44" t="s">
        <v>78</v>
      </c>
      <c r="C12" s="45"/>
      <c r="D12" s="45"/>
      <c r="E12" s="46"/>
      <c r="G12" s="1"/>
    </row>
    <row r="13" spans="2:7" ht="15.75" customHeight="1" x14ac:dyDescent="0.2">
      <c r="B13" s="38" t="s">
        <v>67</v>
      </c>
      <c r="C13" s="36" t="s">
        <v>68</v>
      </c>
      <c r="D13" s="37" t="s">
        <v>79</v>
      </c>
      <c r="E13" s="9"/>
      <c r="G13" s="1"/>
    </row>
    <row r="14" spans="2:7" ht="31" customHeight="1" x14ac:dyDescent="0.2">
      <c r="B14" s="39" t="s">
        <v>80</v>
      </c>
      <c r="C14" s="3">
        <f>SUM(C8, C9)</f>
        <v>0</v>
      </c>
      <c r="D14" s="47" t="s">
        <v>81</v>
      </c>
      <c r="E14" s="48"/>
      <c r="G14" s="1"/>
    </row>
    <row r="15" spans="2:7" ht="15.75" customHeight="1" x14ac:dyDescent="0.2">
      <c r="B15" s="39" t="s">
        <v>82</v>
      </c>
      <c r="C15" s="31" t="str">
        <f>IFERROR(C9/C14,"")</f>
        <v/>
      </c>
      <c r="D15" s="47" t="s">
        <v>83</v>
      </c>
      <c r="E15" s="48"/>
      <c r="G15" s="1"/>
    </row>
    <row r="16" spans="2:7" ht="15.75" customHeight="1" x14ac:dyDescent="0.2">
      <c r="B16" s="39" t="s">
        <v>84</v>
      </c>
      <c r="C16" s="3" t="str">
        <f>IFERROR(C15*C10,"")</f>
        <v/>
      </c>
      <c r="D16" s="47" t="s">
        <v>85</v>
      </c>
      <c r="E16" s="48"/>
      <c r="G16" s="1"/>
    </row>
    <row r="17" spans="2:7" ht="15.75" customHeight="1" x14ac:dyDescent="0.2">
      <c r="B17" s="39" t="s">
        <v>86</v>
      </c>
      <c r="C17" s="3" t="str">
        <f>IFERROR(C16*0.15,"")</f>
        <v/>
      </c>
      <c r="D17" s="47" t="s">
        <v>87</v>
      </c>
      <c r="E17" s="48"/>
      <c r="G17" s="1"/>
    </row>
    <row r="18" spans="2:7" ht="17.25" customHeight="1" x14ac:dyDescent="0.2">
      <c r="B18" s="29" t="s">
        <v>88</v>
      </c>
      <c r="C18" s="23" t="str">
        <f>IFERROR(C17/C9,"")</f>
        <v/>
      </c>
      <c r="D18" s="47"/>
      <c r="E18" s="48"/>
      <c r="G18" s="1"/>
    </row>
    <row r="19" spans="2:7" ht="25" customHeight="1" x14ac:dyDescent="0.2">
      <c r="B19" s="12"/>
      <c r="C19" s="20"/>
      <c r="D19" s="21"/>
      <c r="E19" s="22"/>
      <c r="G19" s="1"/>
    </row>
    <row r="20" spans="2:7" ht="30.75" customHeight="1" x14ac:dyDescent="0.2">
      <c r="B20" s="41" t="s">
        <v>89</v>
      </c>
      <c r="C20" s="42"/>
      <c r="D20" s="42"/>
      <c r="E20" s="43"/>
      <c r="G20" s="1"/>
    </row>
    <row r="21" spans="2:7" ht="30" customHeight="1" x14ac:dyDescent="0.2">
      <c r="B21" s="2" t="s">
        <v>90</v>
      </c>
      <c r="C21" s="32" t="str">
        <f>+C18</f>
        <v/>
      </c>
      <c r="D21" s="47" t="s">
        <v>91</v>
      </c>
      <c r="E21" s="48"/>
      <c r="G21" s="1"/>
    </row>
    <row r="22" spans="2:7" ht="48" x14ac:dyDescent="0.2">
      <c r="B22" s="2"/>
      <c r="C22" s="34" t="s">
        <v>92</v>
      </c>
      <c r="D22" s="33" t="s">
        <v>93</v>
      </c>
      <c r="E22" s="26"/>
      <c r="G22" s="1"/>
    </row>
    <row r="23" spans="2:7" ht="15.75" customHeight="1" x14ac:dyDescent="0.2">
      <c r="B23" s="2" t="s">
        <v>94</v>
      </c>
      <c r="C23" s="4" t="str">
        <f>IFERROR(C$16*0.15*(1-20%),"")</f>
        <v/>
      </c>
      <c r="D23" s="24" t="str">
        <f>IFERROR(MAX(0,($C$21*$C$9)-C23),"")</f>
        <v/>
      </c>
      <c r="E23" s="27"/>
      <c r="G23" s="1"/>
    </row>
    <row r="24" spans="2:7" ht="15.75" customHeight="1" x14ac:dyDescent="0.2">
      <c r="B24" s="2" t="s">
        <v>95</v>
      </c>
      <c r="C24" s="4" t="str">
        <f>IFERROR(C$16*0.15*(100%),"")</f>
        <v/>
      </c>
      <c r="D24" s="24" t="str">
        <f>IFERROR(MAX(0,($C$21*$C$9)-C24),"")</f>
        <v/>
      </c>
      <c r="E24" s="27"/>
      <c r="G24" s="1"/>
    </row>
    <row r="25" spans="2:7" ht="15.75" customHeight="1" thickBot="1" x14ac:dyDescent="0.25">
      <c r="B25" s="5" t="s">
        <v>96</v>
      </c>
      <c r="C25" s="6" t="str">
        <f>IFERROR(C$16*0.15*(1+20%),"")</f>
        <v/>
      </c>
      <c r="D25" s="25" t="str">
        <f>IFERROR(MAX(0,($C$21*$C$9)-C25),"")</f>
        <v/>
      </c>
      <c r="E25" s="28"/>
      <c r="G25" s="1"/>
    </row>
    <row r="26" spans="2:7" x14ac:dyDescent="0.2">
      <c r="G26" s="1"/>
    </row>
    <row r="27" spans="2:7" x14ac:dyDescent="0.2">
      <c r="G27" s="1"/>
    </row>
    <row r="28" spans="2:7" x14ac:dyDescent="0.2">
      <c r="G28" s="1"/>
    </row>
    <row r="29" spans="2:7" x14ac:dyDescent="0.2">
      <c r="G29" s="1"/>
    </row>
    <row r="30" spans="2:7" x14ac:dyDescent="0.2">
      <c r="G30" s="1"/>
    </row>
    <row r="31" spans="2:7" x14ac:dyDescent="0.2">
      <c r="G31" s="1"/>
    </row>
    <row r="32" spans="2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</sheetData>
  <mergeCells count="14">
    <mergeCell ref="B20:E20"/>
    <mergeCell ref="D21:E21"/>
    <mergeCell ref="B12:E12"/>
    <mergeCell ref="D14:E14"/>
    <mergeCell ref="D15:E15"/>
    <mergeCell ref="D16:E16"/>
    <mergeCell ref="D17:E17"/>
    <mergeCell ref="D18:E18"/>
    <mergeCell ref="D10:E10"/>
    <mergeCell ref="B4:E4"/>
    <mergeCell ref="B5:E5"/>
    <mergeCell ref="D7:E7"/>
    <mergeCell ref="D8:E8"/>
    <mergeCell ref="D9:E9"/>
  </mergeCells>
  <dataValidations count="3">
    <dataValidation type="list" operator="equal" allowBlank="1" showInputMessage="1" showErrorMessage="1" promptTitle="Non-standard-size" sqref="C7" xr:uid="{D8CEA66B-94CC-9D44-B209-2869DE415D8A}">
      <formula1>"Capacidad de tamaño estándar, Capacidad de tamaño grande,  Capacidad para ropa y accesorios, Capacidad para calzado, Capacidad extragrande"</formula1>
    </dataValidation>
    <dataValidation type="whole" errorStyle="warning" operator="greaterThan" allowBlank="1" showInputMessage="1" showErrorMessage="1" error="Please input a positive integer." sqref="C8" xr:uid="{87018D49-020B-EB43-9114-F12B96688E58}">
      <formula1>0</formula1>
    </dataValidation>
    <dataValidation type="custom" errorStyle="warning" operator="greaterThan" allowBlank="1" showInputMessage="1" showErrorMessage="1" error="Please input a positive integer. You may request up to 20% of your Base FBA Capacity limit or 2,000 cubic feet, whichever is greater." sqref="C9" xr:uid="{DA1E4F04-BEDF-DE4B-A141-A791DCB46BAF}">
      <formula1>AND(C9&gt;0,C9=INT(C9),C9&lt;=MAX(2000,C8*0.2))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BE151-C88D-E447-9A24-D5F770F6340D}">
  <dimension ref="B1:G206"/>
  <sheetViews>
    <sheetView zoomScale="130" zoomScaleNormal="130" workbookViewId="0">
      <selection activeCell="C7" sqref="C7"/>
    </sheetView>
  </sheetViews>
  <sheetFormatPr baseColWidth="10" defaultColWidth="11.5" defaultRowHeight="15" x14ac:dyDescent="0.2"/>
  <cols>
    <col min="1" max="1" width="1" customWidth="1"/>
    <col min="2" max="2" width="58.5" customWidth="1"/>
    <col min="3" max="3" width="19.5" customWidth="1"/>
    <col min="4" max="4" width="18" customWidth="1"/>
    <col min="5" max="5" width="100.33203125" customWidth="1"/>
    <col min="8" max="8" width="10.5" customWidth="1"/>
  </cols>
  <sheetData>
    <row r="1" spans="2:7" ht="4.5" customHeight="1" thickBot="1" x14ac:dyDescent="0.25"/>
    <row r="2" spans="2:7" ht="33" customHeight="1" x14ac:dyDescent="0.2">
      <c r="B2" s="16" t="s">
        <v>97</v>
      </c>
      <c r="C2" s="10"/>
      <c r="D2" s="17"/>
      <c r="E2" s="8"/>
    </row>
    <row r="3" spans="2:7" ht="26.25" customHeight="1" x14ac:dyDescent="0.25">
      <c r="B3" s="13"/>
      <c r="C3" s="14"/>
      <c r="D3" s="14"/>
      <c r="E3" s="15"/>
    </row>
    <row r="4" spans="2:7" ht="33" customHeight="1" x14ac:dyDescent="0.2">
      <c r="B4" s="41" t="s">
        <v>98</v>
      </c>
      <c r="C4" s="42"/>
      <c r="D4" s="42"/>
      <c r="E4" s="43"/>
    </row>
    <row r="5" spans="2:7" ht="30.75" customHeight="1" x14ac:dyDescent="0.2">
      <c r="B5" s="44" t="s">
        <v>99</v>
      </c>
      <c r="C5" s="45"/>
      <c r="D5" s="45"/>
      <c r="E5" s="46"/>
      <c r="G5" s="1"/>
    </row>
    <row r="6" spans="2:7" x14ac:dyDescent="0.2">
      <c r="B6" s="38" t="s">
        <v>23</v>
      </c>
      <c r="C6" s="36" t="s">
        <v>100</v>
      </c>
      <c r="D6" s="37" t="s">
        <v>4</v>
      </c>
      <c r="E6" s="9"/>
      <c r="G6" s="1"/>
    </row>
    <row r="7" spans="2:7" ht="15.75" customHeight="1" x14ac:dyDescent="0.2">
      <c r="B7" s="39" t="s">
        <v>101</v>
      </c>
      <c r="C7" s="40"/>
      <c r="D7" s="47" t="s">
        <v>102</v>
      </c>
      <c r="E7" s="48"/>
      <c r="G7" s="1"/>
    </row>
    <row r="8" spans="2:7" ht="15.75" customHeight="1" x14ac:dyDescent="0.2">
      <c r="B8" s="39" t="s">
        <v>103</v>
      </c>
      <c r="C8" s="7"/>
      <c r="D8" s="47" t="s">
        <v>104</v>
      </c>
      <c r="E8" s="48"/>
      <c r="G8" s="30">
        <v>2000</v>
      </c>
    </row>
    <row r="9" spans="2:7" ht="15.75" customHeight="1" x14ac:dyDescent="0.2">
      <c r="B9" s="39" t="s">
        <v>105</v>
      </c>
      <c r="C9" s="7"/>
      <c r="D9" s="47" t="s">
        <v>106</v>
      </c>
      <c r="E9" s="48"/>
      <c r="G9" s="30">
        <f>20%*C8</f>
        <v>0</v>
      </c>
    </row>
    <row r="10" spans="2:7" ht="15.75" customHeight="1" x14ac:dyDescent="0.2">
      <c r="B10" s="39" t="s">
        <v>183</v>
      </c>
      <c r="C10" s="35"/>
      <c r="D10" s="47" t="s">
        <v>107</v>
      </c>
      <c r="E10" s="48"/>
      <c r="G10" s="30">
        <f>+MAX(G8:G9)</f>
        <v>2000</v>
      </c>
    </row>
    <row r="11" spans="2:7" ht="25.5" customHeight="1" x14ac:dyDescent="0.2">
      <c r="B11" s="18"/>
      <c r="C11" s="19"/>
      <c r="D11" s="11"/>
      <c r="E11" s="9"/>
      <c r="G11" s="1"/>
    </row>
    <row r="12" spans="2:7" ht="30.75" customHeight="1" x14ac:dyDescent="0.2">
      <c r="B12" s="44" t="s">
        <v>108</v>
      </c>
      <c r="C12" s="45"/>
      <c r="D12" s="45"/>
      <c r="E12" s="46"/>
      <c r="G12" s="1"/>
    </row>
    <row r="13" spans="2:7" ht="15.75" customHeight="1" x14ac:dyDescent="0.2">
      <c r="B13" s="38" t="s">
        <v>23</v>
      </c>
      <c r="C13" s="36" t="s">
        <v>100</v>
      </c>
      <c r="D13" s="37" t="s">
        <v>109</v>
      </c>
      <c r="E13" s="9"/>
      <c r="G13" s="1"/>
    </row>
    <row r="14" spans="2:7" ht="31" customHeight="1" x14ac:dyDescent="0.2">
      <c r="B14" s="39" t="s">
        <v>110</v>
      </c>
      <c r="C14" s="3">
        <f>SUM(C8, C9)</f>
        <v>0</v>
      </c>
      <c r="D14" s="47" t="s">
        <v>111</v>
      </c>
      <c r="E14" s="48"/>
      <c r="G14" s="1"/>
    </row>
    <row r="15" spans="2:7" ht="15.75" customHeight="1" x14ac:dyDescent="0.2">
      <c r="B15" s="39" t="s">
        <v>112</v>
      </c>
      <c r="C15" s="31" t="str">
        <f>IFERROR(C9/C14,"")</f>
        <v/>
      </c>
      <c r="D15" s="47" t="s">
        <v>113</v>
      </c>
      <c r="E15" s="48"/>
      <c r="G15" s="1"/>
    </row>
    <row r="16" spans="2:7" ht="15.75" customHeight="1" x14ac:dyDescent="0.2">
      <c r="B16" s="39" t="s">
        <v>184</v>
      </c>
      <c r="C16" s="3" t="str">
        <f>IFERROR(C15*C10,"")</f>
        <v/>
      </c>
      <c r="D16" s="47" t="s">
        <v>114</v>
      </c>
      <c r="E16" s="48"/>
      <c r="G16" s="1"/>
    </row>
    <row r="17" spans="2:7" ht="15.75" customHeight="1" x14ac:dyDescent="0.2">
      <c r="B17" s="39" t="s">
        <v>185</v>
      </c>
      <c r="C17" s="3" t="str">
        <f>IFERROR(C16*0.15,"")</f>
        <v/>
      </c>
      <c r="D17" s="47" t="s">
        <v>115</v>
      </c>
      <c r="E17" s="48"/>
      <c r="G17" s="1"/>
    </row>
    <row r="18" spans="2:7" ht="17.25" customHeight="1" x14ac:dyDescent="0.2">
      <c r="B18" s="29" t="s">
        <v>116</v>
      </c>
      <c r="C18" s="23" t="str">
        <f>IFERROR(C17/C9,"")</f>
        <v/>
      </c>
      <c r="D18" s="47"/>
      <c r="E18" s="48"/>
      <c r="G18" s="1"/>
    </row>
    <row r="19" spans="2:7" ht="25" customHeight="1" x14ac:dyDescent="0.2">
      <c r="B19" s="12"/>
      <c r="C19" s="20"/>
      <c r="D19" s="21"/>
      <c r="E19" s="22"/>
      <c r="G19" s="1"/>
    </row>
    <row r="20" spans="2:7" ht="30.75" customHeight="1" x14ac:dyDescent="0.2">
      <c r="B20" s="41" t="s">
        <v>117</v>
      </c>
      <c r="C20" s="42"/>
      <c r="D20" s="42"/>
      <c r="E20" s="43"/>
      <c r="G20" s="1"/>
    </row>
    <row r="21" spans="2:7" ht="30" customHeight="1" x14ac:dyDescent="0.2">
      <c r="B21" s="2" t="s">
        <v>118</v>
      </c>
      <c r="C21" s="32" t="str">
        <f>+C18</f>
        <v/>
      </c>
      <c r="D21" s="47" t="s">
        <v>119</v>
      </c>
      <c r="E21" s="48"/>
      <c r="G21" s="1"/>
    </row>
    <row r="22" spans="2:7" ht="48" x14ac:dyDescent="0.2">
      <c r="B22" s="2"/>
      <c r="C22" s="34" t="s">
        <v>186</v>
      </c>
      <c r="D22" s="33" t="s">
        <v>187</v>
      </c>
      <c r="E22" s="26"/>
      <c r="G22" s="1"/>
    </row>
    <row r="23" spans="2:7" ht="15.75" customHeight="1" x14ac:dyDescent="0.2">
      <c r="B23" s="2" t="s">
        <v>120</v>
      </c>
      <c r="C23" s="4" t="str">
        <f>IFERROR(C$16*0.15*(1-20%),"")</f>
        <v/>
      </c>
      <c r="D23" s="24" t="str">
        <f>IFERROR(MAX(0,($C$21*$C$9)-C23),"")</f>
        <v/>
      </c>
      <c r="E23" s="27"/>
      <c r="G23" s="1"/>
    </row>
    <row r="24" spans="2:7" ht="15.75" customHeight="1" x14ac:dyDescent="0.2">
      <c r="B24" s="2" t="s">
        <v>121</v>
      </c>
      <c r="C24" s="4" t="str">
        <f>IFERROR(C$16*0.15*(100%),"")</f>
        <v/>
      </c>
      <c r="D24" s="24" t="str">
        <f>IFERROR(MAX(0,($C$21*$C$9)-C24),"")</f>
        <v/>
      </c>
      <c r="E24" s="27"/>
      <c r="G24" s="1"/>
    </row>
    <row r="25" spans="2:7" ht="15.75" customHeight="1" thickBot="1" x14ac:dyDescent="0.25">
      <c r="B25" s="5" t="s">
        <v>122</v>
      </c>
      <c r="C25" s="6" t="str">
        <f>IFERROR(C$16*0.15*(1+20%),"")</f>
        <v/>
      </c>
      <c r="D25" s="25" t="str">
        <f>IFERROR(MAX(0,($C$21*$C$9)-C25),"")</f>
        <v/>
      </c>
      <c r="E25" s="28"/>
      <c r="G25" s="1"/>
    </row>
    <row r="26" spans="2:7" x14ac:dyDescent="0.2">
      <c r="G26" s="1"/>
    </row>
    <row r="27" spans="2:7" x14ac:dyDescent="0.2">
      <c r="G27" s="1"/>
    </row>
    <row r="28" spans="2:7" x14ac:dyDescent="0.2">
      <c r="G28" s="1"/>
    </row>
    <row r="29" spans="2:7" x14ac:dyDescent="0.2">
      <c r="G29" s="1"/>
    </row>
    <row r="30" spans="2:7" x14ac:dyDescent="0.2">
      <c r="G30" s="1"/>
    </row>
    <row r="31" spans="2:7" x14ac:dyDescent="0.2">
      <c r="G31" s="1"/>
    </row>
    <row r="32" spans="2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</sheetData>
  <mergeCells count="14">
    <mergeCell ref="B20:E20"/>
    <mergeCell ref="D21:E21"/>
    <mergeCell ref="B12:E12"/>
    <mergeCell ref="D14:E14"/>
    <mergeCell ref="D15:E15"/>
    <mergeCell ref="D16:E16"/>
    <mergeCell ref="D17:E17"/>
    <mergeCell ref="D18:E18"/>
    <mergeCell ref="D10:E10"/>
    <mergeCell ref="B4:E4"/>
    <mergeCell ref="B5:E5"/>
    <mergeCell ref="D7:E7"/>
    <mergeCell ref="D8:E8"/>
    <mergeCell ref="D9:E9"/>
  </mergeCells>
  <dataValidations count="3">
    <dataValidation type="list" operator="equal" allowBlank="1" showInputMessage="1" showErrorMessage="1" promptTitle="Non-standard-size" sqref="C7" xr:uid="{45D5E2A2-123C-C64C-9E65-F295CDD6AA56}">
      <formula1>"Capacité pour produits de taille standard, Capacité pour produit surdimensionné,  Capacité pour vêtements, Capacité pour chaussures, Capacité pour produits très volumineux"</formula1>
    </dataValidation>
    <dataValidation type="whole" errorStyle="warning" operator="greaterThan" allowBlank="1" showInputMessage="1" showErrorMessage="1" error="Please input a positive integer." sqref="C8" xr:uid="{ED6EA860-0F1C-6D48-8985-D4137AFB216E}">
      <formula1>0</formula1>
    </dataValidation>
    <dataValidation type="custom" errorStyle="warning" operator="greaterThan" allowBlank="1" showInputMessage="1" showErrorMessage="1" error="Please input a positive integer. You may request up to 20% of your Base FBA Capacity limit or 2,000 cubic feet, whichever is greater." sqref="C9" xr:uid="{A8B679D5-902B-D74C-935C-827358DC3871}">
      <formula1>AND(C9&gt;0,C9=INT(C9),C9&lt;=MAX(2000,C8*0.2))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2E63-EE86-F449-BA67-304A2106B95F}">
  <dimension ref="B1:G206"/>
  <sheetViews>
    <sheetView topLeftCell="A2" zoomScale="130" zoomScaleNormal="130" workbookViewId="0">
      <selection activeCell="C7" sqref="C7"/>
    </sheetView>
  </sheetViews>
  <sheetFormatPr baseColWidth="10" defaultColWidth="11.5" defaultRowHeight="15" x14ac:dyDescent="0.2"/>
  <cols>
    <col min="1" max="1" width="1" customWidth="1"/>
    <col min="2" max="2" width="61.1640625" customWidth="1"/>
    <col min="3" max="3" width="20.5" customWidth="1"/>
    <col min="4" max="4" width="18" customWidth="1"/>
    <col min="5" max="5" width="97.83203125" customWidth="1"/>
    <col min="8" max="8" width="10.5" customWidth="1"/>
  </cols>
  <sheetData>
    <row r="1" spans="2:7" ht="4.5" customHeight="1" thickBot="1" x14ac:dyDescent="0.25"/>
    <row r="2" spans="2:7" ht="33" customHeight="1" x14ac:dyDescent="0.2">
      <c r="B2" s="16" t="s">
        <v>123</v>
      </c>
      <c r="C2" s="10"/>
      <c r="D2" s="17"/>
      <c r="E2" s="8"/>
    </row>
    <row r="3" spans="2:7" ht="26.25" customHeight="1" x14ac:dyDescent="0.25">
      <c r="B3" s="13"/>
      <c r="C3" s="14"/>
      <c r="D3" s="14"/>
      <c r="E3" s="15"/>
    </row>
    <row r="4" spans="2:7" ht="33" customHeight="1" x14ac:dyDescent="0.2">
      <c r="B4" s="41" t="s">
        <v>124</v>
      </c>
      <c r="C4" s="42"/>
      <c r="D4" s="42"/>
      <c r="E4" s="43"/>
    </row>
    <row r="5" spans="2:7" ht="30.75" customHeight="1" x14ac:dyDescent="0.2">
      <c r="B5" s="44" t="s">
        <v>125</v>
      </c>
      <c r="C5" s="45"/>
      <c r="D5" s="45"/>
      <c r="E5" s="46"/>
      <c r="G5" s="1"/>
    </row>
    <row r="6" spans="2:7" x14ac:dyDescent="0.2">
      <c r="B6" s="38" t="s">
        <v>126</v>
      </c>
      <c r="C6" s="36" t="s">
        <v>127</v>
      </c>
      <c r="D6" s="37" t="s">
        <v>128</v>
      </c>
      <c r="E6" s="9"/>
      <c r="G6" s="1"/>
    </row>
    <row r="7" spans="2:7" ht="15.75" customHeight="1" x14ac:dyDescent="0.2">
      <c r="B7" s="39" t="s">
        <v>129</v>
      </c>
      <c r="C7" s="40"/>
      <c r="D7" s="47" t="s">
        <v>130</v>
      </c>
      <c r="E7" s="48"/>
      <c r="G7" s="1"/>
    </row>
    <row r="8" spans="2:7" ht="15.75" customHeight="1" x14ac:dyDescent="0.2">
      <c r="B8" s="39" t="s">
        <v>131</v>
      </c>
      <c r="C8" s="7"/>
      <c r="D8" s="47" t="s">
        <v>132</v>
      </c>
      <c r="E8" s="48"/>
      <c r="G8" s="30">
        <v>2000</v>
      </c>
    </row>
    <row r="9" spans="2:7" ht="15.75" customHeight="1" x14ac:dyDescent="0.2">
      <c r="B9" s="39" t="s">
        <v>133</v>
      </c>
      <c r="C9" s="7"/>
      <c r="D9" s="47" t="s">
        <v>134</v>
      </c>
      <c r="E9" s="48"/>
      <c r="G9" s="30">
        <f>20%*C8</f>
        <v>0</v>
      </c>
    </row>
    <row r="10" spans="2:7" ht="15.75" customHeight="1" x14ac:dyDescent="0.2">
      <c r="B10" s="39" t="s">
        <v>182</v>
      </c>
      <c r="C10" s="35"/>
      <c r="D10" s="47" t="s">
        <v>135</v>
      </c>
      <c r="E10" s="48"/>
      <c r="G10" s="30">
        <f>+MAX(G8:G9)</f>
        <v>2000</v>
      </c>
    </row>
    <row r="11" spans="2:7" ht="25.5" customHeight="1" x14ac:dyDescent="0.2">
      <c r="B11" s="18"/>
      <c r="C11" s="19"/>
      <c r="D11" s="11"/>
      <c r="E11" s="9"/>
      <c r="G11" s="1"/>
    </row>
    <row r="12" spans="2:7" ht="30.75" customHeight="1" x14ac:dyDescent="0.2">
      <c r="B12" s="44" t="s">
        <v>136</v>
      </c>
      <c r="C12" s="45"/>
      <c r="D12" s="45"/>
      <c r="E12" s="46"/>
      <c r="G12" s="1"/>
    </row>
    <row r="13" spans="2:7" ht="15.75" customHeight="1" x14ac:dyDescent="0.2">
      <c r="B13" s="38" t="s">
        <v>126</v>
      </c>
      <c r="C13" s="36" t="s">
        <v>127</v>
      </c>
      <c r="D13" s="37" t="s">
        <v>137</v>
      </c>
      <c r="E13" s="9"/>
      <c r="G13" s="1"/>
    </row>
    <row r="14" spans="2:7" ht="32" customHeight="1" x14ac:dyDescent="0.2">
      <c r="B14" s="39" t="s">
        <v>138</v>
      </c>
      <c r="C14" s="3">
        <f>SUM(C8, C9)</f>
        <v>0</v>
      </c>
      <c r="D14" s="47" t="s">
        <v>139</v>
      </c>
      <c r="E14" s="48"/>
      <c r="G14" s="1"/>
    </row>
    <row r="15" spans="2:7" ht="15.75" customHeight="1" x14ac:dyDescent="0.2">
      <c r="B15" s="39" t="s">
        <v>140</v>
      </c>
      <c r="C15" s="31" t="str">
        <f>IFERROR(C9/C14,"")</f>
        <v/>
      </c>
      <c r="D15" s="47" t="s">
        <v>141</v>
      </c>
      <c r="E15" s="48"/>
      <c r="G15" s="1"/>
    </row>
    <row r="16" spans="2:7" ht="15.75" customHeight="1" x14ac:dyDescent="0.2">
      <c r="B16" s="39" t="s">
        <v>178</v>
      </c>
      <c r="C16" s="3" t="str">
        <f>IFERROR(C15*C10,"")</f>
        <v/>
      </c>
      <c r="D16" s="47" t="s">
        <v>142</v>
      </c>
      <c r="E16" s="48"/>
      <c r="G16" s="1"/>
    </row>
    <row r="17" spans="2:7" ht="15.75" customHeight="1" x14ac:dyDescent="0.2">
      <c r="B17" s="39" t="s">
        <v>179</v>
      </c>
      <c r="C17" s="3" t="str">
        <f>IFERROR(C16*0.15,"")</f>
        <v/>
      </c>
      <c r="D17" s="47" t="s">
        <v>143</v>
      </c>
      <c r="E17" s="48"/>
      <c r="G17" s="1"/>
    </row>
    <row r="18" spans="2:7" ht="17.25" customHeight="1" x14ac:dyDescent="0.2">
      <c r="B18" s="29" t="s">
        <v>144</v>
      </c>
      <c r="C18" s="23" t="str">
        <f>IFERROR(C17/C9,"")</f>
        <v/>
      </c>
      <c r="D18" s="47"/>
      <c r="E18" s="48"/>
      <c r="G18" s="1"/>
    </row>
    <row r="19" spans="2:7" ht="25" customHeight="1" x14ac:dyDescent="0.2">
      <c r="B19" s="12"/>
      <c r="C19" s="20"/>
      <c r="D19" s="21"/>
      <c r="E19" s="22"/>
      <c r="G19" s="1"/>
    </row>
    <row r="20" spans="2:7" ht="30.75" customHeight="1" x14ac:dyDescent="0.2">
      <c r="B20" s="41" t="s">
        <v>145</v>
      </c>
      <c r="C20" s="42"/>
      <c r="D20" s="42"/>
      <c r="E20" s="43"/>
      <c r="G20" s="1"/>
    </row>
    <row r="21" spans="2:7" ht="30" customHeight="1" x14ac:dyDescent="0.2">
      <c r="B21" s="2" t="s">
        <v>146</v>
      </c>
      <c r="C21" s="32" t="str">
        <f>+C18</f>
        <v/>
      </c>
      <c r="D21" s="47" t="s">
        <v>147</v>
      </c>
      <c r="E21" s="48"/>
      <c r="G21" s="1"/>
    </row>
    <row r="22" spans="2:7" ht="48" x14ac:dyDescent="0.2">
      <c r="B22" s="2"/>
      <c r="C22" s="34" t="s">
        <v>180</v>
      </c>
      <c r="D22" s="33" t="s">
        <v>181</v>
      </c>
      <c r="E22" s="26"/>
      <c r="G22" s="1"/>
    </row>
    <row r="23" spans="2:7" ht="15.75" customHeight="1" x14ac:dyDescent="0.2">
      <c r="B23" s="2" t="s">
        <v>148</v>
      </c>
      <c r="C23" s="4" t="str">
        <f>IFERROR(C$16*0.15*(1-20%),"")</f>
        <v/>
      </c>
      <c r="D23" s="24" t="str">
        <f>IFERROR(MAX(0,($C$21*$C$9)-C23),"")</f>
        <v/>
      </c>
      <c r="E23" s="27"/>
      <c r="G23" s="1"/>
    </row>
    <row r="24" spans="2:7" ht="15.75" customHeight="1" x14ac:dyDescent="0.2">
      <c r="B24" s="2" t="s">
        <v>149</v>
      </c>
      <c r="C24" s="4" t="str">
        <f>IFERROR(C$16*0.15*(100%),"")</f>
        <v/>
      </c>
      <c r="D24" s="24" t="str">
        <f>IFERROR(MAX(0,($C$21*$C$9)-C24),"")</f>
        <v/>
      </c>
      <c r="E24" s="27"/>
      <c r="G24" s="1"/>
    </row>
    <row r="25" spans="2:7" ht="15.75" customHeight="1" thickBot="1" x14ac:dyDescent="0.25">
      <c r="B25" s="5" t="s">
        <v>150</v>
      </c>
      <c r="C25" s="6" t="str">
        <f>IFERROR(C$16*0.15*(1+20%),"")</f>
        <v/>
      </c>
      <c r="D25" s="25" t="str">
        <f>IFERROR(MAX(0,($C$21*$C$9)-C25),"")</f>
        <v/>
      </c>
      <c r="E25" s="28"/>
      <c r="G25" s="1"/>
    </row>
    <row r="26" spans="2:7" x14ac:dyDescent="0.2">
      <c r="G26" s="1"/>
    </row>
    <row r="27" spans="2:7" x14ac:dyDescent="0.2">
      <c r="G27" s="1"/>
    </row>
    <row r="28" spans="2:7" x14ac:dyDescent="0.2">
      <c r="G28" s="1"/>
    </row>
    <row r="29" spans="2:7" x14ac:dyDescent="0.2">
      <c r="G29" s="1"/>
    </row>
    <row r="30" spans="2:7" x14ac:dyDescent="0.2">
      <c r="G30" s="1"/>
    </row>
    <row r="31" spans="2:7" x14ac:dyDescent="0.2">
      <c r="G31" s="1"/>
    </row>
    <row r="32" spans="2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</sheetData>
  <mergeCells count="14">
    <mergeCell ref="B20:E20"/>
    <mergeCell ref="D21:E21"/>
    <mergeCell ref="B12:E12"/>
    <mergeCell ref="D14:E14"/>
    <mergeCell ref="D15:E15"/>
    <mergeCell ref="D16:E16"/>
    <mergeCell ref="D17:E17"/>
    <mergeCell ref="D18:E18"/>
    <mergeCell ref="D10:E10"/>
    <mergeCell ref="B4:E4"/>
    <mergeCell ref="B5:E5"/>
    <mergeCell ref="D7:E7"/>
    <mergeCell ref="D8:E8"/>
    <mergeCell ref="D9:E9"/>
  </mergeCells>
  <dataValidations count="3">
    <dataValidation type="list" operator="equal" allowBlank="1" showInputMessage="1" showErrorMessage="1" promptTitle="Non-standard-size" sqref="C7" xr:uid="{56ABEA2A-1BDB-DF4C-9B1E-A0F55049E7A1}">
      <formula1>"Capacità per prodotti di dimensione standard, Capacità per prodotti fuori misura, Capacità per capi di abbigliamento, Capacità per calzature, Capacità per prodotti extra-large "</formula1>
    </dataValidation>
    <dataValidation type="whole" errorStyle="warning" operator="greaterThan" allowBlank="1" showInputMessage="1" showErrorMessage="1" error="Please input a positive integer." sqref="C8" xr:uid="{A6856EA7-9CD1-E34B-A705-C983470FC97F}">
      <formula1>0</formula1>
    </dataValidation>
    <dataValidation type="custom" errorStyle="warning" operator="greaterThan" allowBlank="1" showInputMessage="1" showErrorMessage="1" error="Please input a positive integer. You may request up to 20% of your Base FBA Capacity limit or 2,000 cubic feet, whichever is greater." sqref="C9" xr:uid="{2B8A12B6-9975-F24C-8C33-E493F626E69A}">
      <formula1>AND(C9&gt;0,C9=INT(C9),C9&lt;=MAX(2000,C8*0.2))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_x0020_by xmlns="b527ed5d-3362-4324-a579-e2a906414f3e">
      <UserInfo>
        <DisplayName/>
        <AccountId xsi:nil="true"/>
        <AccountType/>
      </UserInfo>
    </Approved_x0020_by>
    <Deliverable xmlns="b527ed5d-3362-4324-a579-e2a906414f3e">Excel tool</Deliverable>
    <Status xmlns="b527ed5d-3362-4324-a579-e2a906414f3e">Final Version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BD014186C1D4B9169BA5B64F6A05A" ma:contentTypeVersion="4" ma:contentTypeDescription="Create a new document." ma:contentTypeScope="" ma:versionID="144e739a817f8b4ec65275b2264e81b3">
  <xsd:schema xmlns:xsd="http://www.w3.org/2001/XMLSchema" xmlns:xs="http://www.w3.org/2001/XMLSchema" xmlns:p="http://schemas.microsoft.com/office/2006/metadata/properties" xmlns:ns2="b527ed5d-3362-4324-a579-e2a906414f3e" xmlns:ns3="02829fa4-7a85-4cdb-959e-b03b998ba4c4" targetNamespace="http://schemas.microsoft.com/office/2006/metadata/properties" ma:root="true" ma:fieldsID="f675daeaf3f944bfd4313a7773f2b2bc" ns2:_="" ns3:_="">
    <xsd:import namespace="b527ed5d-3362-4324-a579-e2a906414f3e"/>
    <xsd:import namespace="02829fa4-7a85-4cdb-959e-b03b998ba4c4"/>
    <xsd:element name="properties">
      <xsd:complexType>
        <xsd:sequence>
          <xsd:element name="documentManagement">
            <xsd:complexType>
              <xsd:all>
                <xsd:element ref="ns2:Deliverable" minOccurs="0"/>
                <xsd:element ref="ns2:Status" minOccurs="0"/>
                <xsd:element ref="ns2:Approved_x0020_b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7ed5d-3362-4324-a579-e2a906414f3e" elementFormDefault="qualified">
    <xsd:import namespace="http://schemas.microsoft.com/office/2006/documentManagement/types"/>
    <xsd:import namespace="http://schemas.microsoft.com/office/infopath/2007/PartnerControls"/>
    <xsd:element name="Deliverable" ma:index="2" nillable="true" ma:displayName="Deliverable" ma:format="Dropdown" ma:internalName="Deliverable">
      <xsd:simpleType>
        <xsd:union memberTypes="dms:Text">
          <xsd:simpleType>
            <xsd:restriction base="dms:Choice">
              <xsd:enumeration value="Help"/>
              <xsd:enumeration value="Strings"/>
              <xsd:enumeration value="Seller Announcement"/>
              <xsd:enumeration value="Seller News"/>
              <xsd:enumeration value="Blurb"/>
              <xsd:enumeration value="Mass Mail"/>
            </xsd:restriction>
          </xsd:simpleType>
        </xsd:union>
      </xsd:simpleType>
    </xsd:element>
    <xsd:element name="Status" ma:index="3" nillable="true" ma:displayName="Status" ma:default="Work in Progress" ma:format="Dropdown" ma:internalName="Status">
      <xsd:simpleType>
        <xsd:restriction base="dms:Choice">
          <xsd:enumeration value="Work in Progress"/>
          <xsd:enumeration value="Under Business Review"/>
          <xsd:enumeration value="No Business Review Required"/>
          <xsd:enumeration value="No changes required"/>
          <xsd:enumeration value="Ready for Editor review"/>
          <xsd:enumeration value="Assigned for SME Review"/>
          <xsd:enumeration value="Pre-Localization Review"/>
          <xsd:enumeration value="Legal Review"/>
          <xsd:enumeration value="Legal Approved"/>
          <xsd:enumeration value="Approved with Changes Tracked"/>
          <xsd:enumeration value="Final Version"/>
          <xsd:enumeration value="Published Version"/>
          <xsd:enumeration value="OLD VERSION-DO NOT USE"/>
          <xsd:enumeration value="ARCHIVE"/>
        </xsd:restriction>
      </xsd:simpleType>
    </xsd:element>
    <xsd:element name="Approved_x0020_by" ma:index="4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9fa4-7a85-4cdb-959e-b03b998ba4c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6EF52-D58D-48C0-91F9-7285EF31BBC6}">
  <ds:schemaRefs>
    <ds:schemaRef ds:uri="http://purl.org/dc/terms/"/>
    <ds:schemaRef ds:uri="http://www.w3.org/XML/1998/namespace"/>
    <ds:schemaRef ds:uri="http://schemas.openxmlformats.org/package/2006/metadata/core-properties"/>
    <ds:schemaRef ds:uri="b527ed5d-3362-4324-a579-e2a906414f3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2829fa4-7a85-4cdb-959e-b03b998ba4c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7856E1-1C43-4BEE-ABDF-7B17DB85B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7ed5d-3362-4324-a579-e2a906414f3e"/>
    <ds:schemaRef ds:uri="02829fa4-7a85-4cdb-959e-b03b998ba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BCBA6A-519D-4884-BDED-7A77F99D4B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</vt:lpstr>
      <vt:lpstr>ZH_CN</vt:lpstr>
      <vt:lpstr>DE</vt:lpstr>
      <vt:lpstr>ES</vt:lpstr>
      <vt:lpstr>FR</vt:lpstr>
      <vt:lpstr>IT</vt:lpstr>
    </vt:vector>
  </TitlesOfParts>
  <Manager/>
  <Company>Organization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Browne, Seamus</dc:creator>
  <cp:keywords/>
  <dc:description/>
  <cp:lastModifiedBy>Microsoft Office User</cp:lastModifiedBy>
  <cp:revision/>
  <dcterms:created xsi:type="dcterms:W3CDTF">2021-03-31T02:16:58Z</dcterms:created>
  <dcterms:modified xsi:type="dcterms:W3CDTF">2023-01-13T09:30:52Z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0x010100A34BD014186C1D4B9169BA5B64F6A05A</vt:lpwstr>
  </property>
</Properties>
</file>